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E:\Объекты\Текущие проекты\Спорткомлекс Наталья\Здание спорткомплекса\"/>
    </mc:Choice>
  </mc:AlternateContent>
  <xr:revisionPtr revIDLastSave="0" documentId="13_ncr:1_{233392AC-F99F-4F90-8F69-B3F938C31F70}" xr6:coauthVersionLast="47" xr6:coauthVersionMax="47" xr10:uidLastSave="{00000000-0000-0000-0000-000000000000}"/>
  <bookViews>
    <workbookView xWindow="28680" yWindow="-120" windowWidth="29040" windowHeight="15720" tabRatio="787" activeTab="1" xr2:uid="{00000000-000D-0000-FFFF-FFFF00000000}"/>
  </bookViews>
  <sheets>
    <sheet name="Обложка" sheetId="3" r:id="rId1"/>
    <sheet name="ОВ" sheetId="8" r:id="rId2"/>
    <sheet name="Лист2" sheetId="10" r:id="rId3"/>
  </sheets>
  <definedNames>
    <definedName name="_xlnm.Print_Area" localSheetId="0">Обложка!$A$1:$V$49</definedName>
    <definedName name="_xlnm.Print_Area" localSheetId="1">ОВ!$A$1:$W$640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38" i="8" l="1"/>
  <c r="Q618" i="8"/>
  <c r="Q252" i="8" l="1"/>
  <c r="Q241" i="8"/>
  <c r="Q111" i="8"/>
  <c r="Q39" i="8"/>
  <c r="O604" i="8"/>
  <c r="X275" i="8" l="1"/>
  <c r="X19" i="8"/>
  <c r="Y19" i="8" s="1"/>
  <c r="I14" i="10" l="1"/>
  <c r="I15" i="10"/>
  <c r="G14" i="10"/>
  <c r="G15" i="10"/>
  <c r="I13" i="10"/>
  <c r="G13" i="10"/>
  <c r="O570" i="8" l="1"/>
  <c r="G12" i="10"/>
  <c r="I12" i="10"/>
  <c r="I7" i="10"/>
  <c r="G7" i="10"/>
  <c r="O536" i="8"/>
  <c r="I11" i="10"/>
  <c r="I10" i="10"/>
  <c r="I6" i="10"/>
  <c r="I5" i="10"/>
  <c r="G11" i="10"/>
  <c r="G6" i="10"/>
  <c r="G10" i="10"/>
  <c r="G5" i="10"/>
  <c r="O502" i="8" l="1"/>
  <c r="O468" i="8"/>
  <c r="O434" i="8"/>
  <c r="O400" i="8"/>
  <c r="O366" i="8"/>
  <c r="O332" i="8" l="1"/>
  <c r="O298" i="8"/>
  <c r="O264" i="8"/>
  <c r="O230" i="8"/>
  <c r="O31" i="8"/>
  <c r="W65" i="8" l="1"/>
  <c r="W98" i="8" s="1"/>
  <c r="W131" i="8" s="1"/>
  <c r="W164" i="8" s="1"/>
  <c r="W197" i="8" s="1"/>
  <c r="W231" i="8" l="1"/>
  <c r="W265" i="8" s="1"/>
  <c r="W299" i="8" s="1"/>
  <c r="W333" i="8" s="1"/>
  <c r="O64" i="8"/>
  <c r="O97" i="8" s="1"/>
  <c r="O130" i="8" s="1"/>
  <c r="W367" i="8" l="1"/>
  <c r="W401" i="8" s="1"/>
  <c r="W435" i="8" s="1"/>
  <c r="W469" i="8" s="1"/>
  <c r="W503" i="8" s="1"/>
  <c r="W537" i="8" s="1"/>
  <c r="W571" i="8" s="1"/>
  <c r="W605" i="8" s="1"/>
  <c r="W639" i="8" s="1"/>
  <c r="O163" i="8"/>
  <c r="O196" i="8" s="1"/>
</calcChain>
</file>

<file path=xl/sharedStrings.xml><?xml version="1.0" encoding="utf-8"?>
<sst xmlns="http://schemas.openxmlformats.org/spreadsheetml/2006/main" count="1867" uniqueCount="807">
  <si>
    <t>PREPARED          ВЫПОЛНИЛ</t>
  </si>
  <si>
    <t>CHECKED          ПРОВЕРИЛ</t>
  </si>
  <si>
    <t>Рев</t>
  </si>
  <si>
    <t>Кол-во</t>
  </si>
  <si>
    <t>Лист</t>
  </si>
  <si>
    <t>№док</t>
  </si>
  <si>
    <t>Подпись</t>
  </si>
  <si>
    <t>Дата</t>
  </si>
  <si>
    <t>PAGE: ЛИСТ:</t>
  </si>
  <si>
    <t>Contract No.: КОНТРАКТ No.:</t>
  </si>
  <si>
    <t>VERIFIED          Н.КОНТРОЛЬ</t>
  </si>
  <si>
    <t>ENGR.MGR.
ГИП</t>
  </si>
  <si>
    <t>POSITION
ПОЗИЦИЯ</t>
  </si>
  <si>
    <t>NAME
ИМЯ</t>
  </si>
  <si>
    <t>SIGNATURE
ПОДПИСЬ</t>
  </si>
  <si>
    <t>DATE
ДАТА</t>
  </si>
  <si>
    <t>FORMAT: ФОРМАТ:</t>
  </si>
  <si>
    <t>SCALE:
 МАСШТАБ:</t>
  </si>
  <si>
    <t>Спецификация оборудования, изделий и материалов</t>
  </si>
  <si>
    <t>REVIEWED             Т.КОНТРОЛЬ</t>
  </si>
  <si>
    <t>шт.</t>
  </si>
  <si>
    <t>Позиция</t>
  </si>
  <si>
    <t xml:space="preserve">Наименование и техническая характеристика </t>
  </si>
  <si>
    <t>Тип, марка оборудования.
Обозначение документа и номер опросного листа</t>
  </si>
  <si>
    <t>Код оборудования, изделия, материала</t>
  </si>
  <si>
    <t>Завод-изготовитель</t>
  </si>
  <si>
    <t>Единица измерения</t>
  </si>
  <si>
    <t>Масса единицы, кг</t>
  </si>
  <si>
    <t>Примечание</t>
  </si>
  <si>
    <t>STAGE: DETAIL DESIGN                                 СТАДИЯ: РП</t>
  </si>
  <si>
    <t>компл.</t>
  </si>
  <si>
    <t>43437:460</t>
  </si>
  <si>
    <t>м.п.</t>
  </si>
  <si>
    <t>Гидравлические испытания трубопроводов</t>
  </si>
  <si>
    <t>Маканов Б</t>
  </si>
  <si>
    <t>Автоматический воздухоотводчик, DN15мм</t>
  </si>
  <si>
    <t>245-405-1504</t>
  </si>
  <si>
    <t>Шаровой кран дренажный со штуцером и заглушкой, DN15мм</t>
  </si>
  <si>
    <t>ST AL CLAD</t>
  </si>
  <si>
    <t>Гидравлические испытания стальных трубопроводов</t>
  </si>
  <si>
    <t>Фитинги для соединения участков металопластиковых труб</t>
  </si>
  <si>
    <t>шт./кВт</t>
  </si>
  <si>
    <t>n</t>
  </si>
  <si>
    <t>Патрубок, мм</t>
  </si>
  <si>
    <t>В,мм</t>
  </si>
  <si>
    <t>а, мм</t>
  </si>
  <si>
    <t>Н, мм</t>
  </si>
  <si>
    <t>L, м</t>
  </si>
  <si>
    <t>f, м2</t>
  </si>
  <si>
    <t>врезка</t>
  </si>
  <si>
    <t>сверху</t>
  </si>
  <si>
    <t>сбоку</t>
  </si>
  <si>
    <t>утепл.</t>
  </si>
  <si>
    <t>Отопление и вентиляция</t>
  </si>
  <si>
    <t>2</t>
  </si>
  <si>
    <t>Автоматический балансировочный клапан регулятор перепада</t>
  </si>
  <si>
    <t>1</t>
  </si>
  <si>
    <t xml:space="preserve">Ручной балансировочный клапан с дренажем, материал копуса - </t>
  </si>
  <si>
    <t>STAD</t>
  </si>
  <si>
    <t>Угольник обжимной для создания разъемных соединений для труб</t>
  </si>
  <si>
    <t>Переходник</t>
  </si>
  <si>
    <t>Тройник</t>
  </si>
  <si>
    <t>3</t>
  </si>
  <si>
    <t>Система потолочно-лучистого отопления</t>
  </si>
  <si>
    <t xml:space="preserve">Панель потолочно-лучистого отопления (в комплекте с системой </t>
  </si>
  <si>
    <t xml:space="preserve">Zehnder </t>
  </si>
  <si>
    <t>KN88</t>
  </si>
  <si>
    <t xml:space="preserve">Монтажный комплект для ZIP 1 (Шайба + болт с проушиной М8 + </t>
  </si>
  <si>
    <t xml:space="preserve">цепь узловая 4 мм + карабин + стальной дюбель (для стальной </t>
  </si>
  <si>
    <t>подвесов FLEX и гибкими подводками:</t>
  </si>
  <si>
    <t>ZIP 2</t>
  </si>
  <si>
    <t>ZIP 3</t>
  </si>
  <si>
    <t>МО2</t>
  </si>
  <si>
    <t>(шаг 581 мм)</t>
  </si>
  <si>
    <t>Мультиось двойная (подвесная ось для 2 параллельных модулей)</t>
  </si>
  <si>
    <t>Мультиось тройная (подвесная ось для 23параллельных модулей)</t>
  </si>
  <si>
    <t>(шаг 494 мм)</t>
  </si>
  <si>
    <t>МО3</t>
  </si>
  <si>
    <t xml:space="preserve">Комбинированный балансировочный клапан, материал копруса - </t>
  </si>
  <si>
    <t>TA Compact P</t>
  </si>
  <si>
    <t>Ametal©, PN16, Tmax 90 ⁰C, Ду=15мм</t>
  </si>
  <si>
    <t>IMI</t>
  </si>
  <si>
    <t xml:space="preserve">ГОСТ  21345-2005 </t>
  </si>
  <si>
    <t>13</t>
  </si>
  <si>
    <t>14</t>
  </si>
  <si>
    <t xml:space="preserve">Трубопровод из стальных электросварных труб   </t>
  </si>
  <si>
    <t>ГОСТ 10704-91</t>
  </si>
  <si>
    <t xml:space="preserve">изолировать </t>
  </si>
  <si>
    <t>Антикоррозионное покрытие стальных трубопроводов:</t>
  </si>
  <si>
    <t>Очистка поверхности щетками</t>
  </si>
  <si>
    <t>Обеспыливание поверхности</t>
  </si>
  <si>
    <t>Обезжиривание поверхности уайт-спритом</t>
  </si>
  <si>
    <t>Один слой грунтовки ГФ-021</t>
  </si>
  <si>
    <t>Два слоя эмали ПФ-115</t>
  </si>
  <si>
    <t>236-104-0102</t>
  </si>
  <si>
    <t>236-101-0107</t>
  </si>
  <si>
    <t>236-203-0109</t>
  </si>
  <si>
    <t>м2</t>
  </si>
  <si>
    <t>Трубная изоляция из вспененного каучука δ=13 мм:</t>
  </si>
  <si>
    <t>234-303-1605</t>
  </si>
  <si>
    <t>234-303-1604</t>
  </si>
  <si>
    <t>241-102-0126</t>
  </si>
  <si>
    <t>∅32х3,0</t>
  </si>
  <si>
    <t>для трубопроводов Ø32х3,0</t>
  </si>
  <si>
    <t>241-102-0117</t>
  </si>
  <si>
    <t>242-207-0901</t>
  </si>
  <si>
    <t>Кран шаровый  муфтовый Т=100°С, Р=10атм, сталь, DN20</t>
  </si>
  <si>
    <t>242-204-0302-0001</t>
  </si>
  <si>
    <t>245-507-0122</t>
  </si>
  <si>
    <t>Прайс</t>
  </si>
  <si>
    <t>материал корпуса - латунь, PN10, Tmax 120С, DN15</t>
  </si>
  <si>
    <t xml:space="preserve">Термостатический клапан с преднастройкой Calypso Exact углов, </t>
  </si>
  <si>
    <t>CALYPSO-EX-У</t>
  </si>
  <si>
    <t xml:space="preserve">Запорный клапан на обратную подводку с возможностью </t>
  </si>
  <si>
    <t xml:space="preserve">предварительной настройки Raditec, материал корпуса - латунь,  </t>
  </si>
  <si>
    <t>угловой, PN10, Tmax 120С, DN15</t>
  </si>
  <si>
    <t>RADITEC-У</t>
  </si>
  <si>
    <t xml:space="preserve">Ручной балансировочный клапан STAD с дренажем, материал копуса - </t>
  </si>
  <si>
    <t>Ametal ©, внутренняя резьба, PN 20, Tmax 120 ⁰C, Ду=32мм</t>
  </si>
  <si>
    <t>Кран шаровый  муфтовый Т=100°С, Р=10атм, сталь, DN32</t>
  </si>
  <si>
    <t>242-204-0304-0001</t>
  </si>
  <si>
    <t>Стальные конструкции для подвеса трубопроводов</t>
  </si>
  <si>
    <t>кг.</t>
  </si>
  <si>
    <t>261-301-0219</t>
  </si>
  <si>
    <t>Siemens</t>
  </si>
  <si>
    <t>245-506-0113</t>
  </si>
  <si>
    <t>Кронштейн штыревой для крепления радиаторов</t>
  </si>
  <si>
    <t>245-106-0101</t>
  </si>
  <si>
    <t>Вентиляция</t>
  </si>
  <si>
    <t>ПВ-1</t>
  </si>
  <si>
    <t>Привод воздушного клапана ON-OFF 10Нм</t>
  </si>
  <si>
    <t>ADMP.ACT.SET ON-OFF 10Nm</t>
  </si>
  <si>
    <t>PG4/50.Flat.Int.Sld</t>
  </si>
  <si>
    <t>ПВ-1.1</t>
  </si>
  <si>
    <t>ПВ-1.2</t>
  </si>
  <si>
    <t>ПВ-1.3</t>
  </si>
  <si>
    <t>ПВ-1.4</t>
  </si>
  <si>
    <t>ПВ-1.5</t>
  </si>
  <si>
    <t>ПВ-1.6</t>
  </si>
  <si>
    <t>ПВ-1.7</t>
  </si>
  <si>
    <t>Охладитель с прямым испарением с каплеуловителем</t>
  </si>
  <si>
    <t>ПВ-1.8</t>
  </si>
  <si>
    <t>Вентилятор притока</t>
  </si>
  <si>
    <t>ПВ-1.9</t>
  </si>
  <si>
    <t>Шумоглушитель Р=12Па, l=1000мм.</t>
  </si>
  <si>
    <t>ПВ-1.10</t>
  </si>
  <si>
    <t>ПВ-1.11</t>
  </si>
  <si>
    <t>Вентилятор вытяжной</t>
  </si>
  <si>
    <t>ПВ-1.12</t>
  </si>
  <si>
    <t>Узел регулирования калорифером в компл.с насосом</t>
  </si>
  <si>
    <t xml:space="preserve">Щит управления установкой </t>
  </si>
  <si>
    <t>Прессостат</t>
  </si>
  <si>
    <t>Канальный датчик температуры NTC 10k</t>
  </si>
  <si>
    <t>Temp. Sensor NTC10k (Duct)</t>
  </si>
  <si>
    <t>PRESS.SWITCH</t>
  </si>
  <si>
    <t>Термостат FROST</t>
  </si>
  <si>
    <t>Датчик CAV/VAV CAV</t>
  </si>
  <si>
    <t>Датчик температуры NTC 10 k</t>
  </si>
  <si>
    <t>246-304-0609</t>
  </si>
  <si>
    <t>16.1</t>
  </si>
  <si>
    <t>ГОСТ 14918-2020</t>
  </si>
  <si>
    <t xml:space="preserve">246-103-0106 </t>
  </si>
  <si>
    <t xml:space="preserve">Диффузор универсальный </t>
  </si>
  <si>
    <t xml:space="preserve">ДПУ-К, 100 </t>
  </si>
  <si>
    <t>246-307-0101</t>
  </si>
  <si>
    <t>Решетка регулиемая вентиляционная</t>
  </si>
  <si>
    <t>246-304-1103</t>
  </si>
  <si>
    <t>Решетка регулиемая вентиляционная с жалюзи</t>
  </si>
  <si>
    <t>246-304-1106</t>
  </si>
  <si>
    <t xml:space="preserve">то же </t>
  </si>
  <si>
    <t>246-303-0201</t>
  </si>
  <si>
    <t>ДКСп-200х150мм; L=200мм</t>
  </si>
  <si>
    <t>Дроссель-клапан круглый (периметром до 700мм.)</t>
  </si>
  <si>
    <t>ДКСк-100мм; L=140мм</t>
  </si>
  <si>
    <t>ДКСк-125мм; L=160мм</t>
  </si>
  <si>
    <t>Дроссель-клапан прямоугольный (периметром более 700мм.)</t>
  </si>
  <si>
    <t>246-303-0202</t>
  </si>
  <si>
    <t xml:space="preserve">Клапан огнезадерживающий в компл. с : </t>
  </si>
  <si>
    <t xml:space="preserve"> GRA326.1E/12 </t>
  </si>
  <si>
    <t>кабель 3х0,75мм2.</t>
  </si>
  <si>
    <t xml:space="preserve">Электромеханическим приводом Nпотр=8Вт; U=230В; IP54, </t>
  </si>
  <si>
    <t xml:space="preserve">Лючок питометражный для замера параметров воздуха </t>
  </si>
  <si>
    <t>СТД 8281</t>
  </si>
  <si>
    <t>246-301-0701</t>
  </si>
  <si>
    <t>Воздуховод круглый из оцинкованной стали класса "Н", толщ.0,6мм</t>
  </si>
  <si>
    <t>∅100</t>
  </si>
  <si>
    <t>246-102-0102</t>
  </si>
  <si>
    <t>то же                                         ∅125</t>
  </si>
  <si>
    <t>то же                                         ∅160</t>
  </si>
  <si>
    <t>то же                                         ∅200</t>
  </si>
  <si>
    <t xml:space="preserve">Воздуховод прямоугольный из оцинкованной стали класса "Н", </t>
  </si>
  <si>
    <t>толщиной 0,5мм, сечением 150х100</t>
  </si>
  <si>
    <t>толщиной 0,7мм, сечением 300х150</t>
  </si>
  <si>
    <t>246-103-0107</t>
  </si>
  <si>
    <t>то же                                    500х250</t>
  </si>
  <si>
    <t>то же                                    500х300</t>
  </si>
  <si>
    <t>то же                                    700х400</t>
  </si>
  <si>
    <t xml:space="preserve">Воздуховод прямоугольный из оцинкованной стали класса "П", </t>
  </si>
  <si>
    <t>246-104-0104</t>
  </si>
  <si>
    <t>то же                                   1200х500</t>
  </si>
  <si>
    <t>Воздуховод гибкий ∅100</t>
  </si>
  <si>
    <t>f=5,4м2</t>
  </si>
  <si>
    <t>f=3,8м2</t>
  </si>
  <si>
    <t>f=11,0м2</t>
  </si>
  <si>
    <t>f=6,3м2</t>
  </si>
  <si>
    <t>f=6,6м2</t>
  </si>
  <si>
    <t>f=7,2м2</t>
  </si>
  <si>
    <t>Отвод круглый из оцинкованной стали класса "Н", ∅100(90°)</t>
  </si>
  <si>
    <t>шт./м2</t>
  </si>
  <si>
    <t>2/0,34</t>
  </si>
  <si>
    <t>1/0,85</t>
  </si>
  <si>
    <t xml:space="preserve">246-103-0107 </t>
  </si>
  <si>
    <t>Переход из оцинкованной стали класса "Н"</t>
  </si>
  <si>
    <t>Тройник из оцинкованной стали класса "Н", ∅100-∅100 (L=50 мм)</t>
  </si>
  <si>
    <t>то же         200x100-200x100 (L=50 мм)</t>
  </si>
  <si>
    <t>то же         200x150-200x100 (L=50 мм)</t>
  </si>
  <si>
    <t>1/0,14</t>
  </si>
  <si>
    <t>1/0,2</t>
  </si>
  <si>
    <t>1/0,24</t>
  </si>
  <si>
    <t>1/0,5</t>
  </si>
  <si>
    <t>1/0,55</t>
  </si>
  <si>
    <t>1/0,19</t>
  </si>
  <si>
    <t>1/0,22</t>
  </si>
  <si>
    <t>2/0,44</t>
  </si>
  <si>
    <t>1/0,41</t>
  </si>
  <si>
    <t>1/0,91</t>
  </si>
  <si>
    <t>Металл для крепления воздуховодов</t>
  </si>
  <si>
    <t>246-301-0502</t>
  </si>
  <si>
    <t xml:space="preserve">Рулонная изоляция из вспененного каучука для утепления </t>
  </si>
  <si>
    <t xml:space="preserve">воздуховодов,  самоклеящаяся с покрытием из алюминиевой </t>
  </si>
  <si>
    <t xml:space="preserve">фольги, армированной стеклосеткой, t от -30°С до +80°С, </t>
  </si>
  <si>
    <t xml:space="preserve">λст 0,038 Вт/(м·К) при +20°С, фактор µ больше или равно 3000, </t>
  </si>
  <si>
    <t xml:space="preserve">толщиной 13 мм </t>
  </si>
  <si>
    <t>СТ РК 3364-2019</t>
  </si>
  <si>
    <t>234-304-2603</t>
  </si>
  <si>
    <t xml:space="preserve">воздуховодов,  самоклеящаяся с покрытием из алюминиевой фольги, </t>
  </si>
  <si>
    <t xml:space="preserve">армированной стеклосеткой, t от -30°С до +80°С, λст 0,038 Вт/(м·К) </t>
  </si>
  <si>
    <t xml:space="preserve">при +20°С, фактор µ больше или равно 3000, толщиной 25 мм </t>
  </si>
  <si>
    <t>для коробов с отрицательной температурой</t>
  </si>
  <si>
    <t xml:space="preserve">Самоклеящаяся лента из вспененного каучука, t от -200°С до +105°С </t>
  </si>
  <si>
    <t>шириной 50 мм, толщиной 3 мм, длиной 10 м</t>
  </si>
  <si>
    <t>234-304-2701</t>
  </si>
  <si>
    <t>рулон</t>
  </si>
  <si>
    <t xml:space="preserve">Огнезащитный рулонный фольгированный материал </t>
  </si>
  <si>
    <t xml:space="preserve">толщиной 10мм. в обкладке базальтовой тканью </t>
  </si>
  <si>
    <t>PRO-МБОР-VENT</t>
  </si>
  <si>
    <t>234-302-0201</t>
  </si>
  <si>
    <t xml:space="preserve">Клей материал «ПРО-МБОР» </t>
  </si>
  <si>
    <t>Клей «Клейбер» толщиной 1,1мм.</t>
  </si>
  <si>
    <t>Алюминиевый скотч</t>
  </si>
  <si>
    <t>234-304-3001</t>
  </si>
  <si>
    <t>8</t>
  </si>
  <si>
    <t>1/0,8</t>
  </si>
  <si>
    <t>246-304-1102</t>
  </si>
  <si>
    <t>1/0,6</t>
  </si>
  <si>
    <t>1/0,23</t>
  </si>
  <si>
    <t>1/0,63</t>
  </si>
  <si>
    <t>1/0,45</t>
  </si>
  <si>
    <t>246-103-0106</t>
  </si>
  <si>
    <t>К-1</t>
  </si>
  <si>
    <t>ГОСТ 617-2006</t>
  </si>
  <si>
    <t>Дозаправка хладагентом</t>
  </si>
  <si>
    <t xml:space="preserve">Припой для медных труб </t>
  </si>
  <si>
    <t>Трубопровод пластиковый для дренажа Д25х3,5</t>
  </si>
  <si>
    <t>Уголок для трубопровода пластикового дренажного Д25</t>
  </si>
  <si>
    <t xml:space="preserve">Металл для крепления </t>
  </si>
  <si>
    <t>ККБ</t>
  </si>
  <si>
    <t>1/0,074</t>
  </si>
  <si>
    <t>1/5,58</t>
  </si>
  <si>
    <t>4/33,39</t>
  </si>
  <si>
    <t>Ширина 704мм, длинна 17000мм, тип подключения 2-1x/u</t>
  </si>
  <si>
    <t>Ширина 1088мм, длинна 17000мм, тип подключения 3-1x/u</t>
  </si>
  <si>
    <t>балки/фермы)</t>
  </si>
  <si>
    <t>ТОО "ЭНКО"</t>
  </si>
  <si>
    <t xml:space="preserve">СИСТЕМА ОТОПЛЕНИЯ 1 </t>
  </si>
  <si>
    <t>Воздушный клапан-автомат (тип Zehnder AFV)</t>
  </si>
  <si>
    <t xml:space="preserve">Пробно-сливной кран (G½″) </t>
  </si>
  <si>
    <t>∅33,7х2,0</t>
  </si>
  <si>
    <t>∅25х2,5</t>
  </si>
  <si>
    <t>241-102-0107</t>
  </si>
  <si>
    <t>12,6х2</t>
  </si>
  <si>
    <t>для трубопроводов Ø33,7х2,0</t>
  </si>
  <si>
    <t>для трубопроводов Ø25х2,5</t>
  </si>
  <si>
    <t>234-303-1603</t>
  </si>
  <si>
    <t xml:space="preserve">СИСТЕМА ОТОПЛЕНИЯ 2 </t>
  </si>
  <si>
    <t>PRADO Classic, тип 10</t>
  </si>
  <si>
    <t xml:space="preserve">Стальной панельный радиатор, H=500 мм, B=72 мм, с боковым </t>
  </si>
  <si>
    <t>подключением теплоносителя.</t>
  </si>
  <si>
    <t>L=1,2м.</t>
  </si>
  <si>
    <t>L=0,8м.</t>
  </si>
  <si>
    <t>L=0,6м.</t>
  </si>
  <si>
    <t>245-104-0130</t>
  </si>
  <si>
    <t>245-104-0132</t>
  </si>
  <si>
    <t>PRADO Classic, тип 21</t>
  </si>
  <si>
    <t xml:space="preserve">Стальной панельный радиатор, H=500 мм, B=74 мм, с боковым </t>
  </si>
  <si>
    <t>L=0,9м.</t>
  </si>
  <si>
    <t>245-104-0433</t>
  </si>
  <si>
    <t>PRADO Classic, тип 22</t>
  </si>
  <si>
    <t>PRADO Classic, тип 20</t>
  </si>
  <si>
    <t>L=1,1м.</t>
  </si>
  <si>
    <t>245-104-0336</t>
  </si>
  <si>
    <t>245-104-0335</t>
  </si>
  <si>
    <t>3/3,05</t>
  </si>
  <si>
    <t>8/8,21</t>
  </si>
  <si>
    <t>L=1,0м.</t>
  </si>
  <si>
    <t>L=0,5м.</t>
  </si>
  <si>
    <t>245-104-0334</t>
  </si>
  <si>
    <t>245-104-0333</t>
  </si>
  <si>
    <t>245-104-0330</t>
  </si>
  <si>
    <t>245-104-0329</t>
  </si>
  <si>
    <t>2/1,0</t>
  </si>
  <si>
    <t xml:space="preserve">Стальной панельный радиатор, H=500 мм, B=100 мм, с боковым </t>
  </si>
  <si>
    <t>L=1,8м.</t>
  </si>
  <si>
    <t>1/3,07</t>
  </si>
  <si>
    <t>1/1,32</t>
  </si>
  <si>
    <t>6/8,78</t>
  </si>
  <si>
    <t>245-104-0542</t>
  </si>
  <si>
    <t>245-104-0536</t>
  </si>
  <si>
    <t>245-104-0535</t>
  </si>
  <si>
    <t>245-510-0201</t>
  </si>
  <si>
    <t>15</t>
  </si>
  <si>
    <t>245-510-0301</t>
  </si>
  <si>
    <t>Ametal ©, внутренняя резьба, PN 20, Tmax 120 ⁰C, Ду=25мм</t>
  </si>
  <si>
    <t>то же                               Ду=15мм</t>
  </si>
  <si>
    <t>245-507-0113</t>
  </si>
  <si>
    <t>245-507-0111</t>
  </si>
  <si>
    <t>Кран Маевского воздуховыпускной</t>
  </si>
  <si>
    <t xml:space="preserve">Труба Pradex из сшитого полиэтилена (PE-Xa) с покрытием EVOH в </t>
  </si>
  <si>
    <t>Рmax=1 Мпа, Tраб=-20…+95 оС.                                                Ø16x2,2</t>
  </si>
  <si>
    <t>PR PEXA EVOH PRES10С</t>
  </si>
  <si>
    <t>то же                                 Ø20х2,8</t>
  </si>
  <si>
    <t>то же                                 Ø25х3,5</t>
  </si>
  <si>
    <t>то же                                 Ø32х4,4</t>
  </si>
  <si>
    <t xml:space="preserve">изоляции PRADEX PEXAFLEX 10 мм </t>
  </si>
  <si>
    <t xml:space="preserve">PRESS. </t>
  </si>
  <si>
    <t>Ametal©, PN16, Tmax 90 ⁰C, Ду=25мм</t>
  </si>
  <si>
    <t>245-507-0124</t>
  </si>
  <si>
    <t>то же                     Ду=20мм</t>
  </si>
  <si>
    <t>245-507-0123</t>
  </si>
  <si>
    <t>то же                                     DN25</t>
  </si>
  <si>
    <t>то же                                     DN15</t>
  </si>
  <si>
    <t>242-204-0303-0001</t>
  </si>
  <si>
    <t>242-204-0301-0001</t>
  </si>
  <si>
    <t>Ø16x2,2</t>
  </si>
  <si>
    <t>31</t>
  </si>
  <si>
    <t>33</t>
  </si>
  <si>
    <t>Ø32х4,4мм. - ∅25х3,5мм</t>
  </si>
  <si>
    <t>Ø25х3,5мм. - ∅20х2,8мм</t>
  </si>
  <si>
    <t>Ø20х2,8мм. - ∅16х2,2мм</t>
  </si>
  <si>
    <t>34</t>
  </si>
  <si>
    <t>Ø32-Ø16-Ø32</t>
  </si>
  <si>
    <t>Ø25-Ø16-Ø25</t>
  </si>
  <si>
    <t>Ø20-Ø16-Ø20</t>
  </si>
  <si>
    <t>Ø16-Ø16-Ø16</t>
  </si>
  <si>
    <t>Коллекторная группа на вводе ИТП</t>
  </si>
  <si>
    <t>NO.:  -ОВ.СО</t>
  </si>
  <si>
    <t>05.25</t>
  </si>
  <si>
    <t>Трубопровод из стальных электросварных труб</t>
  </si>
  <si>
    <t>Ø108х4,0 (для коллектора), L=1,65м.</t>
  </si>
  <si>
    <t>Трубопровод из водогазопроводных обыкновенных труб</t>
  </si>
  <si>
    <t>ГОСТ 3262-75</t>
  </si>
  <si>
    <t>Грунт ГФ-021 в 1 слой</t>
  </si>
  <si>
    <t>ТУ 2312-018</t>
  </si>
  <si>
    <t>Краска ПФ-115 в 2 слоя</t>
  </si>
  <si>
    <t>ТУ 2312-017</t>
  </si>
  <si>
    <t>Клей</t>
  </si>
  <si>
    <t>л.</t>
  </si>
  <si>
    <t>Очиститель</t>
  </si>
  <si>
    <t>Скотч</t>
  </si>
  <si>
    <t>Швеллер №20</t>
  </si>
  <si>
    <t>ГОСТ 8240-86</t>
  </si>
  <si>
    <t>5</t>
  </si>
  <si>
    <t>7</t>
  </si>
  <si>
    <t>0,1</t>
  </si>
  <si>
    <t>9</t>
  </si>
  <si>
    <t>Опора из трубы стальной, ∅57х3,5 Н=0,5м.</t>
  </si>
  <si>
    <t xml:space="preserve"> давлений STAP с диапазоном настройки 20-80 кПа, материал </t>
  </si>
  <si>
    <t>STAР 20-80</t>
  </si>
  <si>
    <t>корпуса - Ametal©, PN16, Tmax 120 ⁰C., Ду50мм</t>
  </si>
  <si>
    <t>Кран шаровый с патрубками под приварку, ∅65</t>
  </si>
  <si>
    <t>JIP LD WW</t>
  </si>
  <si>
    <t>JIP FB-FF</t>
  </si>
  <si>
    <t>Фильтр сетчатый чугунный фланц.со спускн. элементом, Ду65мм.</t>
  </si>
  <si>
    <t>FVF</t>
  </si>
  <si>
    <t>Отборное устройство 1.6-225у</t>
  </si>
  <si>
    <t>3кч-275.00-90, уст.4</t>
  </si>
  <si>
    <t>Отборное устройство 1.6-70у</t>
  </si>
  <si>
    <t>3кч-275.00-90, уст.1</t>
  </si>
  <si>
    <t>Манометр показывающий:</t>
  </si>
  <si>
    <t>ТУ25.02.101-293-83</t>
  </si>
  <si>
    <t>МП3-У верх. пр изм. 16кгс/см2</t>
  </si>
  <si>
    <t>МП3-У верх. пр изм. 6кгс/см2</t>
  </si>
  <si>
    <t>Кран шаровый с внутренней резьбой и рукояткой, ∅25</t>
  </si>
  <si>
    <t>Ø25х2,8</t>
  </si>
  <si>
    <t>Термометр, d=63, T=120°C</t>
  </si>
  <si>
    <t>исключен</t>
  </si>
  <si>
    <t>Блочный тепловой пункт</t>
  </si>
  <si>
    <t>1.1</t>
  </si>
  <si>
    <t>1.2</t>
  </si>
  <si>
    <t>1.3</t>
  </si>
  <si>
    <t>ШУ-БТП-398-1-25 "ЭнКо"</t>
  </si>
  <si>
    <t>Шкаф управления БТП</t>
  </si>
  <si>
    <t>БТП-20-3</t>
  </si>
  <si>
    <t>Управление 4-мя циркуляционными насосами</t>
  </si>
  <si>
    <t>Прибор учета расхода тепловой энергии</t>
  </si>
  <si>
    <t>с.5.903-13 в.5 тип ТС-569</t>
  </si>
  <si>
    <t xml:space="preserve">Грязевик абонентский Ду100, Дн=325мм в полной комплектации </t>
  </si>
  <si>
    <t>(в т.ч. шаровые краны ∅15)</t>
  </si>
  <si>
    <t>1.4</t>
  </si>
  <si>
    <t>Фильтр сетчатый фланцевый Ду100, Ру=16бар</t>
  </si>
  <si>
    <t>Кран шаровой приварной Ду100, Ру=25бар</t>
  </si>
  <si>
    <t>Кран шаровой муфтовый 1/2", Ру=25бар</t>
  </si>
  <si>
    <t xml:space="preserve">Электронный цифровой погодозависимый программируемый </t>
  </si>
  <si>
    <t>регулятор температуры</t>
  </si>
  <si>
    <t xml:space="preserve">Датчик температуры наружного воздуха Pt100, диапазон </t>
  </si>
  <si>
    <t>измерения:-50…+90 °С</t>
  </si>
  <si>
    <t>1.5</t>
  </si>
  <si>
    <t>1.7</t>
  </si>
  <si>
    <t>Тритон-021.1</t>
  </si>
  <si>
    <t>"Тритон"</t>
  </si>
  <si>
    <t>1.8</t>
  </si>
  <si>
    <t xml:space="preserve">"S+S Regeltechnik" </t>
  </si>
  <si>
    <t>Датчик температуры погружной Pt100, диапазон измерения:-30…+</t>
  </si>
  <si>
    <t xml:space="preserve">150 °С с защитной гильзой из никелированной латуни </t>
  </si>
  <si>
    <t>1.9</t>
  </si>
  <si>
    <t>"S+S Regeltechnik"</t>
  </si>
  <si>
    <t>Регулятор перепада давления Ду32, Кvs=15.0, ΔPрег=0.4-2.2бар.</t>
  </si>
  <si>
    <t>2.0</t>
  </si>
  <si>
    <t xml:space="preserve">"IMI" </t>
  </si>
  <si>
    <t xml:space="preserve">Насос циркуляционный системы отопления, </t>
  </si>
  <si>
    <t>G=7.95м3/ч, H=10м, N=0.48кВт, 400~3/50</t>
  </si>
  <si>
    <t>2.1</t>
  </si>
  <si>
    <t xml:space="preserve">"IMP-Pumps" </t>
  </si>
  <si>
    <t xml:space="preserve">NMT MAX II 40/120 F220 </t>
  </si>
  <si>
    <t xml:space="preserve">DA616 ∅32 </t>
  </si>
  <si>
    <t xml:space="preserve">TH08-MS </t>
  </si>
  <si>
    <t xml:space="preserve"> TF43</t>
  </si>
  <si>
    <t xml:space="preserve">ATF01 </t>
  </si>
  <si>
    <t>Клапан регулирующий седельный трехходовой Ду32, Kvs=16м3/ч</t>
  </si>
  <si>
    <t xml:space="preserve">"TA Hydronics" </t>
  </si>
  <si>
    <t xml:space="preserve">CV316RGA </t>
  </si>
  <si>
    <t>Электропривод редукторный, 230~1/50</t>
  </si>
  <si>
    <t>2.3</t>
  </si>
  <si>
    <t>2.4</t>
  </si>
  <si>
    <t xml:space="preserve">MC55/230 </t>
  </si>
  <si>
    <t>2.5</t>
  </si>
  <si>
    <t>Фильтр сетчатый фланцевый Ду65, Ру=16бар</t>
  </si>
  <si>
    <t>Клапан обратный фланцевый Ду65, Ру=16бар</t>
  </si>
  <si>
    <t>Кран шаровой приварной Ду65, Ру=25бар</t>
  </si>
  <si>
    <t>2.6</t>
  </si>
  <si>
    <t>2.7</t>
  </si>
  <si>
    <t>2.8</t>
  </si>
  <si>
    <t>Кран шаровой муфтовый 1", Ру=25бар</t>
  </si>
  <si>
    <t>2.9</t>
  </si>
  <si>
    <t>Клапан балансировочный с измерит. ниппелями, 2", Кvs=33м3/ч</t>
  </si>
  <si>
    <t>3.0</t>
  </si>
  <si>
    <t xml:space="preserve">"TA HYDRONICS" </t>
  </si>
  <si>
    <t xml:space="preserve">STAD 50 </t>
  </si>
  <si>
    <t>Регулятор перепада давления Ду25, Кvs=10.0, ΔPрег=0.3-2.1бар.</t>
  </si>
  <si>
    <t>4.1</t>
  </si>
  <si>
    <t xml:space="preserve">DA616 ∅25 </t>
  </si>
  <si>
    <t>52 861-325</t>
  </si>
  <si>
    <t>4.2</t>
  </si>
  <si>
    <t>Теплообменник системы ГВС, Q=153кВт, 70-50/5-60°C,</t>
  </si>
  <si>
    <t>G1=6.7/G2=2.41м3/ч, ΔP1=0.07/ΔP2=0.01бар</t>
  </si>
  <si>
    <t>3.2</t>
  </si>
  <si>
    <t>S19A-IG16-20-TM-LIQUID</t>
  </si>
  <si>
    <t xml:space="preserve">Насос циркуляционный системы ГВС, </t>
  </si>
  <si>
    <t>G=0.73м3/ч, H=5.3м, N=0.09кВт, 230~1/50</t>
  </si>
  <si>
    <t>3.3</t>
  </si>
  <si>
    <t xml:space="preserve">SAN 25/60-130 </t>
  </si>
  <si>
    <t>с комплектом присоед. фитингов 1"</t>
  </si>
  <si>
    <t>Клапан регулирующий седельный трехходовой Ду40, Kvs=25м3/ч</t>
  </si>
  <si>
    <t>CV316RGA ∅40</t>
  </si>
  <si>
    <t>3.4</t>
  </si>
  <si>
    <t>3.5</t>
  </si>
  <si>
    <t>Фильтр сетчатый муфтовый 1 1/2", Ру=16бар</t>
  </si>
  <si>
    <t>3.6</t>
  </si>
  <si>
    <t>Фильтр сетчатый муфтовый 1", Ру=16бар</t>
  </si>
  <si>
    <t>3.7</t>
  </si>
  <si>
    <t>3.8</t>
  </si>
  <si>
    <t>3.9</t>
  </si>
  <si>
    <t>3.10</t>
  </si>
  <si>
    <t>3.11</t>
  </si>
  <si>
    <t>3.12</t>
  </si>
  <si>
    <t>3.13</t>
  </si>
  <si>
    <t>3.15</t>
  </si>
  <si>
    <t>Кран шаровой муфтовый 1 1/2", Ру=25бар (∅40мм)</t>
  </si>
  <si>
    <t>Кран шаровой муфтовый 1", Ру=25бар (∅25мм)</t>
  </si>
  <si>
    <t>Клапан обратный муфтовый 1 1/2", Ру=16бар (∅40мм)</t>
  </si>
  <si>
    <t>Клапан обратный муфтовый 1", Ру=16бар  (∅25мм)</t>
  </si>
  <si>
    <t>Кран шаровой муфтовый 1 1/2", Ру=25бар  (∅40мм)</t>
  </si>
  <si>
    <t xml:space="preserve">Манометр показывающий Ру=1.6МПа </t>
  </si>
  <si>
    <t>с трехходовым клапаном</t>
  </si>
  <si>
    <t>Сгон сантехнический прямой 1"</t>
  </si>
  <si>
    <t>Сгон сантехнический прямой 1 1/2"</t>
  </si>
  <si>
    <t>Кран шаровой муфтовый 1/2", Ру=25бар для спуска воздуха</t>
  </si>
  <si>
    <t>Кран шаровой муфтовый 1", Ру=25бар для дренажа</t>
  </si>
  <si>
    <t>Трубы стальные электросварные прямошовные, Ø108х4,0</t>
  </si>
  <si>
    <t>то же,                                          Ø76х3,5</t>
  </si>
  <si>
    <t>то же,                                          Ø25х3,2</t>
  </si>
  <si>
    <t>Трубы стальные водогазопроводные оцинкованные, Ø40х3,5</t>
  </si>
  <si>
    <t>ГОСТ 3262 75</t>
  </si>
  <si>
    <t>241-102-0177</t>
  </si>
  <si>
    <t>241-102-0151</t>
  </si>
  <si>
    <t>241-101-0405</t>
  </si>
  <si>
    <t>241-101-0403</t>
  </si>
  <si>
    <t>Трубная изоляция из вспененного каучука δ=19 мм для Ø108х4,0</t>
  </si>
  <si>
    <t>234-303-1613</t>
  </si>
  <si>
    <t>то же                                               для Ø76х3,5</t>
  </si>
  <si>
    <t>то же                                               для Ø40х3,5</t>
  </si>
  <si>
    <t>то же                                               для Ø25х3,2</t>
  </si>
  <si>
    <t>18</t>
  </si>
  <si>
    <t>234-303-1610</t>
  </si>
  <si>
    <t>234-303-1606</t>
  </si>
  <si>
    <t>25</t>
  </si>
  <si>
    <t>Металлоизделия для крепления трубопроводов</t>
  </si>
  <si>
    <t>26</t>
  </si>
  <si>
    <t>242-404-0309</t>
  </si>
  <si>
    <t>245-404-0105</t>
  </si>
  <si>
    <t>242-204-1403</t>
  </si>
  <si>
    <t>242-204-0501</t>
  </si>
  <si>
    <t>245-601-0103</t>
  </si>
  <si>
    <t>245-601-0106</t>
  </si>
  <si>
    <t>245-501-0505</t>
  </si>
  <si>
    <t>541-104-0207-0042</t>
  </si>
  <si>
    <t>245-505-0120</t>
  </si>
  <si>
    <t>242-404-0307</t>
  </si>
  <si>
    <t>242-307-0703</t>
  </si>
  <si>
    <t>242-204-1401</t>
  </si>
  <si>
    <t>242-207-1803</t>
  </si>
  <si>
    <t>242-207-1703</t>
  </si>
  <si>
    <t>245-506-0109</t>
  </si>
  <si>
    <t>541-104-0207-0056</t>
  </si>
  <si>
    <t>245-505-0121</t>
  </si>
  <si>
    <t>242-404-0705</t>
  </si>
  <si>
    <t>242-404-0703</t>
  </si>
  <si>
    <t>242-307-0105</t>
  </si>
  <si>
    <t>242-307-0103</t>
  </si>
  <si>
    <t>242-207-4300</t>
  </si>
  <si>
    <t>245-701-0402</t>
  </si>
  <si>
    <t>245-713-0201</t>
  </si>
  <si>
    <t>241-119-0303</t>
  </si>
  <si>
    <t>241-119-0305</t>
  </si>
  <si>
    <t>Приточно-вытяжная установка Lп=11290м3/ч/11000м3/ч; P=900Па</t>
  </si>
  <si>
    <t>VVS100-R-FRHCVS/VVS100-L-SFVR_cd</t>
  </si>
  <si>
    <t>Гибкая вставка, габ.1590х795мм</t>
  </si>
  <si>
    <t>Заслонка торцевая, габ.1590х795мм</t>
  </si>
  <si>
    <t>Фильтр, тип G4, Р=52Па</t>
  </si>
  <si>
    <t>WCL VVS100 2R DT SH.St.St.Std</t>
  </si>
  <si>
    <t xml:space="preserve">(tн / tп)= -9,5°С/+21,0°С; </t>
  </si>
  <si>
    <t xml:space="preserve">Водяной нагреватель Qт=115,70кВт, Р=10,4кПа, (t1 / t2)= 80°С/60°С; </t>
  </si>
  <si>
    <t>Роторный рекуператор Qт=161,90кВт, Р=223Па, (tн / tп)= -37,3°С</t>
  </si>
  <si>
    <t>/5,5°С; 230 V/1 ph/50 Hz</t>
  </si>
  <si>
    <t>RRG VVS100 NHG</t>
  </si>
  <si>
    <t>DXC VVS100 4R-1 TD</t>
  </si>
  <si>
    <t>SH.Cu.St.Std</t>
  </si>
  <si>
    <t xml:space="preserve">R410A, Qх=49,315кВт, (tн / tп)= +31,0°С/+18,0°С; </t>
  </si>
  <si>
    <t>PLUG_DD_560_7,5_4_AC|IE1</t>
  </si>
  <si>
    <t xml:space="preserve">с двигателем N=7,5кВт, n=1440об/мин., 400В, Iном=15,0А </t>
  </si>
  <si>
    <t>Шумоглушитель Р=25Па, l=1000мм.</t>
  </si>
  <si>
    <t>SLNCR VVS100 Mod3</t>
  </si>
  <si>
    <t>Фильтр, тип G4, Р=50Па</t>
  </si>
  <si>
    <t>PLUG_DD_560_7,5_4AC|IE1</t>
  </si>
  <si>
    <t>WPG-25-08-16</t>
  </si>
  <si>
    <t>N=0,14кВт, 230/1/50</t>
  </si>
  <si>
    <t>Частотный преобразователь 7,5кВт 380 В</t>
  </si>
  <si>
    <t>Жалюзийная решетка наружная стальная РН 1500х800(h)</t>
  </si>
  <si>
    <t>SCHAKO</t>
  </si>
  <si>
    <t xml:space="preserve">Потолочный вихревой диффузор </t>
  </si>
  <si>
    <t>DHV-R-250</t>
  </si>
  <si>
    <t>SK-R-09-Z-250-VM-SV-DK2-GD1</t>
  </si>
  <si>
    <t xml:space="preserve">Потолочный диффузор </t>
  </si>
  <si>
    <t>17.1</t>
  </si>
  <si>
    <t>IDA-R-AA-500-VM</t>
  </si>
  <si>
    <t>SK-R-08-A-500-VM-SV-DK0-GD1</t>
  </si>
  <si>
    <t>4АРС2000</t>
  </si>
  <si>
    <t>Щелевая решетка АРС с камерой статического давления 2КСР М</t>
  </si>
  <si>
    <t xml:space="preserve">Короб из оцинкованной стали класса "Н", толщиной стали 0,5мм </t>
  </si>
  <si>
    <t>для изготовления камеры статичического давления</t>
  </si>
  <si>
    <t>19.1</t>
  </si>
  <si>
    <t>прайс</t>
  </si>
  <si>
    <t>Пленум бокс для вихревого диффузора (в комплекте)</t>
  </si>
  <si>
    <t>АРКТОС</t>
  </si>
  <si>
    <t>16,4</t>
  </si>
  <si>
    <t xml:space="preserve">ДПУ-М, 100 </t>
  </si>
  <si>
    <t>Диффузор круглый вытяжной пластмассовый</t>
  </si>
  <si>
    <t>Диффузор прямоугольный с камерой статического давления</t>
  </si>
  <si>
    <t>4АПН 450х450+3КСР</t>
  </si>
  <si>
    <t>22.1</t>
  </si>
  <si>
    <t>4,7</t>
  </si>
  <si>
    <t>АМН 150х200</t>
  </si>
  <si>
    <t>6</t>
  </si>
  <si>
    <t>КПЖ-1-ОГ-200х150-ЭЛ-GP-Н3</t>
  </si>
  <si>
    <t>КПЖ-1-ОГ-300х150-ЭЛ-GP-Н3</t>
  </si>
  <si>
    <t>274-601-0201-0008</t>
  </si>
  <si>
    <t>274-601-0201-0010</t>
  </si>
  <si>
    <t>24.1</t>
  </si>
  <si>
    <t>26.1</t>
  </si>
  <si>
    <t>25.1</t>
  </si>
  <si>
    <t>КПЖ-1-ОГ-160-ЭЛ-GP-Н3</t>
  </si>
  <si>
    <t>274-601-0201-0230</t>
  </si>
  <si>
    <t>Дроссель-клапан круглый (периметром более 700мм.)</t>
  </si>
  <si>
    <t>ДКСк-250мм; L=250мм</t>
  </si>
  <si>
    <t>ДКСк-160мм; L=200мм</t>
  </si>
  <si>
    <t>ДКСп-300х150мм; L=200мм</t>
  </si>
  <si>
    <t>f=10,6м2</t>
  </si>
  <si>
    <t>f=16,1м2</t>
  </si>
  <si>
    <t>f=0,63м2</t>
  </si>
  <si>
    <t>то же                                         ∅250</t>
  </si>
  <si>
    <t>то же                                         ∅315</t>
  </si>
  <si>
    <t>f=33,0м2</t>
  </si>
  <si>
    <t>f=30,0м2</t>
  </si>
  <si>
    <t>то же                                         ∅800</t>
  </si>
  <si>
    <t>f=15,1м2</t>
  </si>
  <si>
    <t>толщиной 0,5мм, сечением 200х100</t>
  </si>
  <si>
    <t>то же                                    150х200</t>
  </si>
  <si>
    <t>то же                                    250х150</t>
  </si>
  <si>
    <t>то же                                    300х250</t>
  </si>
  <si>
    <t>f=7,8м2</t>
  </si>
  <si>
    <t>f=16,8м2</t>
  </si>
  <si>
    <t>f=37,5м2</t>
  </si>
  <si>
    <t>то же                                    600х300</t>
  </si>
  <si>
    <t>то же                                    600х400</t>
  </si>
  <si>
    <t>толщиной 1,0мм, сечением 800х400</t>
  </si>
  <si>
    <t>то же                                   900х500</t>
  </si>
  <si>
    <t>то же                                   1500х800</t>
  </si>
  <si>
    <t>f=33,6м2</t>
  </si>
  <si>
    <t>f=28,0м2</t>
  </si>
  <si>
    <t>f=15,4м2</t>
  </si>
  <si>
    <t>f=12,0м2</t>
  </si>
  <si>
    <t>f=13,6м2</t>
  </si>
  <si>
    <t>f=50,6м2</t>
  </si>
  <si>
    <t>то же                            ∅125</t>
  </si>
  <si>
    <t>то же                            ∅160</t>
  </si>
  <si>
    <t>то же                            ∅200</t>
  </si>
  <si>
    <t>то же                            ∅250</t>
  </si>
  <si>
    <t>то же                            ∅315</t>
  </si>
  <si>
    <t>толщиной 1,0мм, неправильной формы, изготовить по месту</t>
  </si>
  <si>
    <t>f=6,1м2</t>
  </si>
  <si>
    <t>6/0,49</t>
  </si>
  <si>
    <t>то же                                 ∅125(90°)</t>
  </si>
  <si>
    <t>8/0,94</t>
  </si>
  <si>
    <t>то же                                 ∅160(90°)</t>
  </si>
  <si>
    <t>то же                                 ∅250(90°)</t>
  </si>
  <si>
    <t>то же                                 ∅315(90°)</t>
  </si>
  <si>
    <t>5/0,89</t>
  </si>
  <si>
    <t>5/2,0</t>
  </si>
  <si>
    <t>2/1,2</t>
  </si>
  <si>
    <t>Отвод прямоугольный из оцинкованной стали класса "Н"</t>
  </si>
  <si>
    <t xml:space="preserve"> 1500x800(90°)</t>
  </si>
  <si>
    <t>1/7,4</t>
  </si>
  <si>
    <t>то же                                 900х500(90°)</t>
  </si>
  <si>
    <t>1/3,0</t>
  </si>
  <si>
    <t>то же                         600x400(90°)</t>
  </si>
  <si>
    <t>2/3,3</t>
  </si>
  <si>
    <t>2/2,4</t>
  </si>
  <si>
    <t>3/3,3</t>
  </si>
  <si>
    <t>то же                        500x1200(90°)</t>
  </si>
  <si>
    <t>то же                          500x250(90°)</t>
  </si>
  <si>
    <t>то же                          500x300(90°)</t>
  </si>
  <si>
    <t>2/6,1</t>
  </si>
  <si>
    <t>то же                          600x300(90°)</t>
  </si>
  <si>
    <t>то же                          300x250(90°)</t>
  </si>
  <si>
    <t>то же                          200x150(90°)</t>
  </si>
  <si>
    <t>то же                          200x100(90°)</t>
  </si>
  <si>
    <t>то же                          150x300(90°)</t>
  </si>
  <si>
    <t>то же                          150x200(90°)</t>
  </si>
  <si>
    <t>2/3,0</t>
  </si>
  <si>
    <t>3/1,1</t>
  </si>
  <si>
    <t>1/0,34</t>
  </si>
  <si>
    <t>1/0,27</t>
  </si>
  <si>
    <t>∅125-∅160 (L=100 мм)</t>
  </si>
  <si>
    <t>2/0,18</t>
  </si>
  <si>
    <t>то же                                     ∅315-∅250 (L=150 мм)</t>
  </si>
  <si>
    <t xml:space="preserve"> то же                                     ∅250-∅200 (L=150 мм)</t>
  </si>
  <si>
    <t>то же                                ∅125-200х150 (L=150 мм)</t>
  </si>
  <si>
    <t>то же                                ∅160-200x150 (L=150 мм)</t>
  </si>
  <si>
    <t>то же                                ∅160-300x250 (L=150 мм)</t>
  </si>
  <si>
    <t>то же                                ∅250-300x250 (L=200 мм)</t>
  </si>
  <si>
    <t>то же                                ∅315-500x300 (L=250 мм)</t>
  </si>
  <si>
    <t>то же                              ∅800-1200x500 (L=500 мм)</t>
  </si>
  <si>
    <t>то же                       1200х500-1500x800 (L=500 мм)</t>
  </si>
  <si>
    <t>то же                           250х150-200x150 (L=150 мм)</t>
  </si>
  <si>
    <t>то же                           500х250-300x250 (L=200 мм)</t>
  </si>
  <si>
    <t>то же                           500х300-300x250 (L=200 мм)</t>
  </si>
  <si>
    <t>то же                           500х300-500x250 (L=250 мм)</t>
  </si>
  <si>
    <t>то же                           600х300-500x250 (L=300 мм)</t>
  </si>
  <si>
    <t>то же                           600х400-500x300 (L=300 мм)</t>
  </si>
  <si>
    <t>то же                           700х400-600x400 (L=300 мм)</t>
  </si>
  <si>
    <t>то же                         1500х800-900x500 (L=500 мм)</t>
  </si>
  <si>
    <t>2/0,36</t>
  </si>
  <si>
    <t>4/0,9</t>
  </si>
  <si>
    <t>1/0,15</t>
  </si>
  <si>
    <t>1/0,21</t>
  </si>
  <si>
    <t>3/0,84</t>
  </si>
  <si>
    <t>1/1,7</t>
  </si>
  <si>
    <t>1/2,5</t>
  </si>
  <si>
    <t>2/0,81</t>
  </si>
  <si>
    <t>1/0,42</t>
  </si>
  <si>
    <t>1/0,67</t>
  </si>
  <si>
    <t>1/0,73</t>
  </si>
  <si>
    <t>1/2,4</t>
  </si>
  <si>
    <t>Тройник из оцинкованной стали класса "Н", ∅160-∅100 (L=50 мм)</t>
  </si>
  <si>
    <t>то же                    ∅250-∅200 (L=50 мм)</t>
  </si>
  <si>
    <t>то же                    ∅315-∅250 (L=50 мм)</t>
  </si>
  <si>
    <t>то же               ∅100-200x150 (L=50 мм)</t>
  </si>
  <si>
    <t>то же               ∅125-200x150 (L=50 мм)</t>
  </si>
  <si>
    <t>то же               ∅100-250x150 (L=50 мм)</t>
  </si>
  <si>
    <t>то же               ∅125-300x250 (L=50 мм)</t>
  </si>
  <si>
    <t>то же               ∅200-300x250 (L=50 мм)</t>
  </si>
  <si>
    <t>то же               ∅250-300x250 (L=50 мм)</t>
  </si>
  <si>
    <t>то же               ∅125-500x250 (L=50 мм)</t>
  </si>
  <si>
    <t>то же               ∅200-500x250 (L=50 мм)</t>
  </si>
  <si>
    <t>то же               ∅250-500x300 (L=50 мм)</t>
  </si>
  <si>
    <t>то же               ∅315-700x400 (L=50 мм)</t>
  </si>
  <si>
    <t>то же         500x300-250x150 (L=50 мм)</t>
  </si>
  <si>
    <t>то же         600x300-300x150 (L=50 мм)</t>
  </si>
  <si>
    <t>то же         800x400-500x250 (L=50 мм)</t>
  </si>
  <si>
    <t>2/0,57</t>
  </si>
  <si>
    <t>4/1,6</t>
  </si>
  <si>
    <t>1/0,29</t>
  </si>
  <si>
    <t>4/1,76</t>
  </si>
  <si>
    <t>3/1,3</t>
  </si>
  <si>
    <t>6/5,4</t>
  </si>
  <si>
    <t>2/1,9</t>
  </si>
  <si>
    <t>1/1,74</t>
  </si>
  <si>
    <t>1/0,97</t>
  </si>
  <si>
    <t>1/1,3</t>
  </si>
  <si>
    <t>1/2,2</t>
  </si>
  <si>
    <t>234-304-2605</t>
  </si>
  <si>
    <t>В1</t>
  </si>
  <si>
    <t>Крышный вентилятор L=1100м3/ч, Р=250Па</t>
  </si>
  <si>
    <t>DHS 355DV</t>
  </si>
  <si>
    <t xml:space="preserve">Systemair </t>
  </si>
  <si>
    <t>N=0,262кВт, n=1332об/мин., 3ф., 400В</t>
  </si>
  <si>
    <t>толщиной 0,5мм, сечением 250х150</t>
  </si>
  <si>
    <t>f=4,71м2</t>
  </si>
  <si>
    <t>f=1,8м2</t>
  </si>
  <si>
    <t>f=5,8м2</t>
  </si>
  <si>
    <t>f=4,0м2</t>
  </si>
  <si>
    <t xml:space="preserve"> 150x250(90°)</t>
  </si>
  <si>
    <t>∅125-∅100 (L=100 мм)</t>
  </si>
  <si>
    <t>то же                ∅160-∅125 (L=100 мм)</t>
  </si>
  <si>
    <t>то же                ∅125-∅100 (L=50 мм)</t>
  </si>
  <si>
    <t>то же                ∅160-∅100 (L=50 мм)</t>
  </si>
  <si>
    <t>9/0,73</t>
  </si>
  <si>
    <t>1/0,12</t>
  </si>
  <si>
    <t>2/0,35</t>
  </si>
  <si>
    <t>1/0,37</t>
  </si>
  <si>
    <t>2/0,14</t>
  </si>
  <si>
    <t>то же                ∅125-∅100 (L=150 мм)</t>
  </si>
  <si>
    <t>1/0,09</t>
  </si>
  <si>
    <t>3/0,27</t>
  </si>
  <si>
    <t>6/0,6</t>
  </si>
  <si>
    <t>6/0,85</t>
  </si>
  <si>
    <t>ВЕ1-ВЕ3</t>
  </si>
  <si>
    <t>Зонт оцинкованный прямоугольный габ.1000х400мм.</t>
  </si>
  <si>
    <t>Р-1, 200х100</t>
  </si>
  <si>
    <t>Р-1, 250х100</t>
  </si>
  <si>
    <t>Р-1, 150х100</t>
  </si>
  <si>
    <t>то же                               200х100</t>
  </si>
  <si>
    <t>то же                               250х100</t>
  </si>
  <si>
    <t>f=6,5м2</t>
  </si>
  <si>
    <t>f=7,7м2</t>
  </si>
  <si>
    <t xml:space="preserve"> 100x150(90°)</t>
  </si>
  <si>
    <t>то же                               100x200(90°)</t>
  </si>
  <si>
    <t>то же                               100x250(90°)</t>
  </si>
  <si>
    <t xml:space="preserve">С238A </t>
  </si>
  <si>
    <t>Компрессорно-конденсаторный блок для ПВ1, N=70кВт; U=400В;</t>
  </si>
  <si>
    <t>N=31,8кВт, Iраб.=39,3А, 3ф., 380В</t>
  </si>
  <si>
    <t>компрессор SH140A4ALC, габ.2158*1258(Н)*1082мм</t>
  </si>
  <si>
    <t>Трубы медные мягкие ДКРНМ 25,4х1,0 М2 О Р</t>
  </si>
  <si>
    <t>Трубы медные мягкие ДКРНМ 12,7х1,0 М2 О Р</t>
  </si>
  <si>
    <t>Изоляция трубчатая гибкая для труб ∅25,4*1,0мм, δ=9 мм</t>
  </si>
  <si>
    <t>Изоляция трубчатая гибкая для труб ∅12,7*1,0мм, δ=9 мм</t>
  </si>
  <si>
    <t>ТЕПЛОСНАБЖЕНИЕ калорифера вентиляции ПВ-1</t>
  </si>
  <si>
    <t>VB-2</t>
  </si>
  <si>
    <t>Электропривод для клапана</t>
  </si>
  <si>
    <t>AMV 20</t>
  </si>
  <si>
    <t>245-405-2552</t>
  </si>
  <si>
    <t>Modulator</t>
  </si>
  <si>
    <t>Кран шаровый стальной муфтовый (В-В), полнопроходной</t>
  </si>
  <si>
    <t xml:space="preserve"> ГОСТ 21345-2005</t>
  </si>
  <si>
    <t>Двухходовой регулирующий клапан с соединительными фитингами</t>
  </si>
  <si>
    <t>DN32</t>
  </si>
  <si>
    <t>242-310-0104-0002</t>
  </si>
  <si>
    <t>Балансировочный клапан Tmax 120°С, PN 16 резьбовой, DN40</t>
  </si>
  <si>
    <t>245-507-0133</t>
  </si>
  <si>
    <t xml:space="preserve"> Т=+200°С, PN 40, DN65мм. </t>
  </si>
  <si>
    <t>242-204-0601</t>
  </si>
  <si>
    <t>Автоматический воздухоотводчик,  DN15мм</t>
  </si>
  <si>
    <t>Фильтр сетчатый муфтoвый  DN65мм</t>
  </si>
  <si>
    <t>242-404-0607</t>
  </si>
  <si>
    <t>242-307-0607</t>
  </si>
  <si>
    <t>Клапан обратный дисковый, пружинный,  DN65мм</t>
  </si>
  <si>
    <t xml:space="preserve">Кран шаровый спускной прямой с возможностью подсоединения </t>
  </si>
  <si>
    <t>242-207-1801-0002</t>
  </si>
  <si>
    <t>шланга,  DN15мм</t>
  </si>
  <si>
    <t>Трубы стальные электросварные прямошовные, Ø76х3,0</t>
  </si>
  <si>
    <t>Трубная изоляция из вспененного каучука δ=19 мм</t>
  </si>
  <si>
    <t>60</t>
  </si>
  <si>
    <t>12</t>
  </si>
  <si>
    <t>Строительство нового корпуса Спортблок при КГУ "Комплекс школа-ясли-сад" отдела образования по району Самар УО ВКО, расположенного в ВКО, р.Самар, Кулынжонский сельский округ, с. Кулынжон</t>
  </si>
  <si>
    <t xml:space="preserve">Лебедева Н. </t>
  </si>
  <si>
    <t xml:space="preserve">ТОО "LNS PROJECT COMPANY" </t>
  </si>
  <si>
    <t>1/19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</si>
</sst>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5" x14ac:knownFonts="1">
    <font>
      <sz val="12"/>
      <name val="Arial Cyr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8"/>
      <name val="Arial"/>
      <family val="2"/>
      <charset val="204"/>
    </font>
    <font>
      <b/>
      <sz val="18"/>
      <name val="Arial"/>
      <family val="2"/>
      <charset val="204"/>
    </font>
    <font>
      <sz val="10"/>
      <name val="Arial Cyr"/>
      <charset val="204"/>
    </font>
    <font>
      <sz val="5"/>
      <name val="Arial Cyr"/>
      <charset val="204"/>
    </font>
    <font>
      <sz val="5"/>
      <name val="Arial"/>
      <family val="2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b/>
      <sz val="9"/>
      <color indexed="10"/>
      <name val="Arial"/>
      <family val="2"/>
      <charset val="204"/>
    </font>
    <font>
      <sz val="5"/>
      <color indexed="8"/>
      <name val="Arial"/>
      <family val="2"/>
      <charset val="204"/>
    </font>
    <font>
      <sz val="5"/>
      <name val="Arial"/>
      <family val="2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b/>
      <u/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278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5" xfId="0" applyBorder="1"/>
    <xf numFmtId="0" fontId="5" fillId="0" borderId="0" xfId="0" applyFont="1" applyAlignment="1">
      <alignment horizontal="center" vertical="center"/>
    </xf>
    <xf numFmtId="0" fontId="3" fillId="0" borderId="0" xfId="0" applyFont="1"/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/>
    </xf>
    <xf numFmtId="0" fontId="1" fillId="0" borderId="1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vertical="center" wrapText="1" shrinkToFi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0" fillId="0" borderId="0" xfId="0" applyFont="1"/>
    <xf numFmtId="0" fontId="1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center" wrapText="1"/>
    </xf>
    <xf numFmtId="14" fontId="10" fillId="0" borderId="14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10" fillId="0" borderId="0" xfId="1" applyFont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2" fontId="16" fillId="0" borderId="15" xfId="0" applyNumberFormat="1" applyFont="1" applyBorder="1" applyAlignment="1">
      <alignment horizontal="center" vertical="center" wrapText="1"/>
    </xf>
    <xf numFmtId="1" fontId="16" fillId="0" borderId="15" xfId="0" applyNumberFormat="1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1" fontId="16" fillId="0" borderId="3" xfId="0" applyNumberFormat="1" applyFont="1" applyBorder="1" applyAlignment="1">
      <alignment horizontal="center" vertical="center" wrapText="1"/>
    </xf>
    <xf numFmtId="0" fontId="16" fillId="0" borderId="0" xfId="0" applyFont="1"/>
    <xf numFmtId="0" fontId="16" fillId="0" borderId="16" xfId="0" applyFont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164" fontId="16" fillId="0" borderId="17" xfId="0" applyNumberFormat="1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 wrapText="1"/>
    </xf>
    <xf numFmtId="1" fontId="16" fillId="0" borderId="17" xfId="0" applyNumberFormat="1" applyFont="1" applyBorder="1" applyAlignment="1">
      <alignment horizontal="center" vertical="center"/>
    </xf>
    <xf numFmtId="0" fontId="16" fillId="0" borderId="0" xfId="0" applyFont="1" applyAlignment="1">
      <alignment horizontal="left" vertical="top"/>
    </xf>
    <xf numFmtId="0" fontId="16" fillId="0" borderId="0" xfId="0" applyFont="1" applyAlignment="1">
      <alignment horizontal="center" vertical="center" wrapText="1"/>
    </xf>
    <xf numFmtId="14" fontId="1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1" fontId="16" fillId="0" borderId="16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16" fillId="0" borderId="16" xfId="0" applyFont="1" applyBorder="1" applyAlignment="1">
      <alignment horizontal="left" vertical="center" wrapText="1"/>
    </xf>
    <xf numFmtId="0" fontId="16" fillId="0" borderId="0" xfId="0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4" xfId="0" applyFont="1" applyBorder="1"/>
    <xf numFmtId="1" fontId="16" fillId="0" borderId="6" xfId="0" applyNumberFormat="1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left" vertical="center"/>
    </xf>
    <xf numFmtId="49" fontId="1" fillId="0" borderId="9" xfId="0" applyNumberFormat="1" applyFont="1" applyBorder="1" applyAlignment="1">
      <alignment horizontal="left" vertical="center"/>
    </xf>
    <xf numFmtId="49" fontId="1" fillId="0" borderId="13" xfId="0" applyNumberFormat="1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9" fillId="0" borderId="16" xfId="0" applyFont="1" applyBorder="1" applyAlignment="1">
      <alignment horizontal="center" vertical="center"/>
    </xf>
    <xf numFmtId="0" fontId="16" fillId="0" borderId="16" xfId="0" applyFont="1" applyBorder="1" applyAlignment="1">
      <alignment horizontal="right" vertical="center"/>
    </xf>
    <xf numFmtId="164" fontId="16" fillId="0" borderId="16" xfId="0" applyNumberFormat="1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1" fontId="16" fillId="0" borderId="18" xfId="0" applyNumberFormat="1" applyFont="1" applyBorder="1" applyAlignment="1">
      <alignment horizontal="center" vertical="center" wrapText="1"/>
    </xf>
    <xf numFmtId="49" fontId="16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 wrapText="1"/>
    </xf>
    <xf numFmtId="165" fontId="16" fillId="0" borderId="16" xfId="0" applyNumberFormat="1" applyFont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49" fontId="16" fillId="0" borderId="15" xfId="0" applyNumberFormat="1" applyFont="1" applyBorder="1" applyAlignment="1">
      <alignment horizontal="center" vertical="center" wrapText="1"/>
    </xf>
    <xf numFmtId="0" fontId="21" fillId="0" borderId="16" xfId="0" applyFont="1" applyBorder="1" applyAlignment="1">
      <alignment horizontal="left" vertical="center"/>
    </xf>
    <xf numFmtId="0" fontId="22" fillId="0" borderId="16" xfId="0" applyFont="1" applyBorder="1" applyAlignment="1">
      <alignment horizontal="center" vertical="center" wrapText="1"/>
    </xf>
    <xf numFmtId="165" fontId="16" fillId="0" borderId="17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16" fillId="0" borderId="16" xfId="0" applyFont="1" applyBorder="1" applyAlignment="1">
      <alignment horizontal="right" vertical="center" wrapText="1"/>
    </xf>
    <xf numFmtId="0" fontId="17" fillId="0" borderId="16" xfId="0" applyFont="1" applyBorder="1" applyAlignment="1">
      <alignment horizontal="center" vertical="center"/>
    </xf>
    <xf numFmtId="0" fontId="24" fillId="2" borderId="17" xfId="0" applyFont="1" applyFill="1" applyBorder="1" applyAlignment="1">
      <alignment horizontal="center" vertical="center" wrapText="1"/>
    </xf>
    <xf numFmtId="2" fontId="16" fillId="0" borderId="16" xfId="0" applyNumberFormat="1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 wrapText="1"/>
    </xf>
    <xf numFmtId="3" fontId="16" fillId="0" borderId="16" xfId="0" applyNumberFormat="1" applyFont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 wrapText="1"/>
    </xf>
    <xf numFmtId="1" fontId="16" fillId="3" borderId="15" xfId="0" applyNumberFormat="1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right"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49" fontId="16" fillId="3" borderId="16" xfId="0" applyNumberFormat="1" applyFont="1" applyFill="1" applyBorder="1" applyAlignment="1">
      <alignment horizontal="center" vertical="center"/>
    </xf>
    <xf numFmtId="0" fontId="16" fillId="0" borderId="19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2" fontId="16" fillId="0" borderId="19" xfId="0" applyNumberFormat="1" applyFont="1" applyBorder="1" applyAlignment="1">
      <alignment horizontal="center" vertical="center"/>
    </xf>
    <xf numFmtId="2" fontId="16" fillId="0" borderId="18" xfId="0" applyNumberFormat="1" applyFont="1" applyBorder="1" applyAlignment="1">
      <alignment horizontal="center" vertical="center"/>
    </xf>
    <xf numFmtId="2" fontId="16" fillId="0" borderId="17" xfId="0" applyNumberFormat="1" applyFont="1" applyBorder="1" applyAlignment="1">
      <alignment horizontal="center" vertical="center"/>
    </xf>
    <xf numFmtId="0" fontId="23" fillId="0" borderId="19" xfId="0" applyFont="1" applyBorder="1" applyAlignment="1">
      <alignment horizontal="left" vertical="center" wrapText="1"/>
    </xf>
    <xf numFmtId="0" fontId="23" fillId="0" borderId="18" xfId="0" applyFont="1" applyBorder="1" applyAlignment="1">
      <alignment horizontal="left" vertical="center" wrapText="1"/>
    </xf>
    <xf numFmtId="0" fontId="23" fillId="0" borderId="2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13" xfId="0" applyFont="1" applyBorder="1" applyAlignment="1">
      <alignment horizontal="left" vertical="justify"/>
    </xf>
    <xf numFmtId="0" fontId="13" fillId="0" borderId="2" xfId="0" applyFont="1" applyBorder="1" applyAlignment="1">
      <alignment horizontal="left" vertical="justify"/>
    </xf>
    <xf numFmtId="0" fontId="13" fillId="0" borderId="12" xfId="0" applyFont="1" applyBorder="1" applyAlignment="1">
      <alignment horizontal="left" vertical="justify"/>
    </xf>
    <xf numFmtId="0" fontId="8" fillId="0" borderId="13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0" fillId="0" borderId="0" xfId="0"/>
    <xf numFmtId="0" fontId="1" fillId="0" borderId="0" xfId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justify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49" fontId="1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left" vertical="center"/>
    </xf>
    <xf numFmtId="49" fontId="1" fillId="0" borderId="11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49" fontId="1" fillId="0" borderId="13" xfId="0" applyNumberFormat="1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14" fontId="15" fillId="0" borderId="0" xfId="0" applyNumberFormat="1" applyFont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10" fillId="0" borderId="0" xfId="1" applyFont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9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2" fontId="16" fillId="0" borderId="19" xfId="0" applyNumberFormat="1" applyFont="1" applyBorder="1" applyAlignment="1">
      <alignment horizontal="center" vertical="center"/>
    </xf>
    <xf numFmtId="2" fontId="16" fillId="0" borderId="18" xfId="0" applyNumberFormat="1" applyFont="1" applyBorder="1" applyAlignment="1">
      <alignment horizontal="center" vertical="center"/>
    </xf>
    <xf numFmtId="2" fontId="16" fillId="0" borderId="17" xfId="0" applyNumberFormat="1" applyFont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16" fillId="0" borderId="20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2" fontId="16" fillId="0" borderId="16" xfId="0" applyNumberFormat="1" applyFont="1" applyBorder="1" applyAlignment="1">
      <alignment horizontal="center" vertical="center"/>
    </xf>
    <xf numFmtId="0" fontId="23" fillId="0" borderId="19" xfId="0" applyFont="1" applyBorder="1" applyAlignment="1">
      <alignment horizontal="left" vertical="center" wrapText="1"/>
    </xf>
    <xf numFmtId="0" fontId="23" fillId="0" borderId="18" xfId="0" applyFont="1" applyBorder="1" applyAlignment="1">
      <alignment horizontal="left" vertical="center" wrapText="1"/>
    </xf>
    <xf numFmtId="0" fontId="23" fillId="0" borderId="20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left" vertical="center" wrapText="1"/>
    </xf>
    <xf numFmtId="0" fontId="20" fillId="0" borderId="20" xfId="0" applyFont="1" applyBorder="1" applyAlignment="1">
      <alignment horizontal="left" vertical="center" wrapText="1"/>
    </xf>
    <xf numFmtId="164" fontId="16" fillId="0" borderId="16" xfId="0" applyNumberFormat="1" applyFont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16" fillId="3" borderId="20" xfId="0" applyFont="1" applyFill="1" applyBorder="1" applyAlignment="1">
      <alignment horizontal="center" vertical="center" wrapText="1"/>
    </xf>
    <xf numFmtId="164" fontId="16" fillId="0" borderId="19" xfId="0" applyNumberFormat="1" applyFont="1" applyBorder="1" applyAlignment="1">
      <alignment horizontal="center" vertical="center"/>
    </xf>
    <xf numFmtId="164" fontId="16" fillId="0" borderId="18" xfId="0" applyNumberFormat="1" applyFont="1" applyBorder="1" applyAlignment="1">
      <alignment horizontal="center" vertical="center"/>
    </xf>
    <xf numFmtId="164" fontId="16" fillId="0" borderId="17" xfId="0" applyNumberFormat="1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16" fillId="0" borderId="0" xfId="0" applyFont="1" applyAlignment="1">
      <alignment horizontal="left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3" fontId="16" fillId="0" borderId="19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21" fillId="0" borderId="34" xfId="0" applyFont="1" applyBorder="1" applyAlignment="1">
      <alignment horizontal="left" vertical="center"/>
    </xf>
    <xf numFmtId="0" fontId="21" fillId="0" borderId="35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9" fillId="0" borderId="16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left" vertical="center" wrapText="1"/>
    </xf>
    <xf numFmtId="49" fontId="10" fillId="0" borderId="5" xfId="0" applyNumberFormat="1" applyFont="1" applyBorder="1" applyAlignment="1">
      <alignment horizontal="left" vertical="center"/>
    </xf>
    <xf numFmtId="49" fontId="10" fillId="0" borderId="11" xfId="0" applyNumberFormat="1" applyFont="1" applyBorder="1" applyAlignment="1">
      <alignment horizontal="left" vertical="center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129268</xdr:rowOff>
    </xdr:from>
    <xdr:to>
      <xdr:col>2</xdr:col>
      <xdr:colOff>28575</xdr:colOff>
      <xdr:row>33</xdr:row>
      <xdr:rowOff>5443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730093"/>
          <a:ext cx="466725" cy="3505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86</xdr:row>
      <xdr:rowOff>95250</xdr:rowOff>
    </xdr:from>
    <xdr:to>
      <xdr:col>2</xdr:col>
      <xdr:colOff>28575</xdr:colOff>
      <xdr:row>98</xdr:row>
      <xdr:rowOff>161925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146250"/>
          <a:ext cx="466725" cy="3448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119</xdr:row>
      <xdr:rowOff>9525</xdr:rowOff>
    </xdr:from>
    <xdr:to>
      <xdr:col>2</xdr:col>
      <xdr:colOff>28575</xdr:colOff>
      <xdr:row>132</xdr:row>
      <xdr:rowOff>9525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299900"/>
          <a:ext cx="466725" cy="3476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53</xdr:row>
      <xdr:rowOff>123825</xdr:rowOff>
    </xdr:from>
    <xdr:to>
      <xdr:col>2</xdr:col>
      <xdr:colOff>28575</xdr:colOff>
      <xdr:row>66</xdr:row>
      <xdr:rowOff>33617</xdr:rowOff>
    </xdr:to>
    <xdr:pic>
      <xdr:nvPicPr>
        <xdr:cNvPr id="6" name="Рисунок 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954500"/>
          <a:ext cx="466725" cy="3505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152</xdr:row>
      <xdr:rowOff>5443</xdr:rowOff>
    </xdr:from>
    <xdr:to>
      <xdr:col>2</xdr:col>
      <xdr:colOff>28575</xdr:colOff>
      <xdr:row>165</xdr:row>
      <xdr:rowOff>5443</xdr:rowOff>
    </xdr:to>
    <xdr:pic>
      <xdr:nvPicPr>
        <xdr:cNvPr id="7" name="Рисунок 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449468"/>
          <a:ext cx="466725" cy="3476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185</xdr:row>
      <xdr:rowOff>0</xdr:rowOff>
    </xdr:from>
    <xdr:to>
      <xdr:col>2</xdr:col>
      <xdr:colOff>28575</xdr:colOff>
      <xdr:row>198</xdr:row>
      <xdr:rowOff>0</xdr:rowOff>
    </xdr:to>
    <xdr:pic>
      <xdr:nvPicPr>
        <xdr:cNvPr id="9" name="Рисунок 1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88100"/>
          <a:ext cx="466725" cy="3476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218</xdr:row>
      <xdr:rowOff>90286</xdr:rowOff>
    </xdr:from>
    <xdr:ext cx="465604" cy="3424918"/>
    <xdr:pic>
      <xdr:nvPicPr>
        <xdr:cNvPr id="13" name="Рисунок 14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7245286"/>
          <a:ext cx="465604" cy="34249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252</xdr:row>
      <xdr:rowOff>90286</xdr:rowOff>
    </xdr:from>
    <xdr:ext cx="465604" cy="3424918"/>
    <xdr:pic>
      <xdr:nvPicPr>
        <xdr:cNvPr id="14" name="Рисунок 14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7341786"/>
          <a:ext cx="465604" cy="34249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286</xdr:row>
      <xdr:rowOff>90286</xdr:rowOff>
    </xdr:from>
    <xdr:ext cx="465604" cy="3424918"/>
    <xdr:pic>
      <xdr:nvPicPr>
        <xdr:cNvPr id="15" name="Рисунок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7341786"/>
          <a:ext cx="465604" cy="34249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320</xdr:row>
      <xdr:rowOff>90286</xdr:rowOff>
    </xdr:from>
    <xdr:ext cx="465604" cy="3424918"/>
    <xdr:pic>
      <xdr:nvPicPr>
        <xdr:cNvPr id="16" name="Рисунок 14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438286"/>
          <a:ext cx="465604" cy="34249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354</xdr:row>
      <xdr:rowOff>131699</xdr:rowOff>
    </xdr:from>
    <xdr:ext cx="465604" cy="3424918"/>
    <xdr:pic>
      <xdr:nvPicPr>
        <xdr:cNvPr id="47" name="Рисунок 14">
          <a:extLst>
            <a:ext uri="{FF2B5EF4-FFF2-40B4-BE49-F238E27FC236}">
              <a16:creationId xmlns:a16="http://schemas.microsoft.com/office/drawing/2014/main" id="{84892BA9-202B-4A5B-AE83-566EAD7CA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9740069"/>
          <a:ext cx="465604" cy="34249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388</xdr:row>
      <xdr:rowOff>131699</xdr:rowOff>
    </xdr:from>
    <xdr:ext cx="465604" cy="3424918"/>
    <xdr:pic>
      <xdr:nvPicPr>
        <xdr:cNvPr id="48" name="Рисунок 14">
          <a:extLst>
            <a:ext uri="{FF2B5EF4-FFF2-40B4-BE49-F238E27FC236}">
              <a16:creationId xmlns:a16="http://schemas.microsoft.com/office/drawing/2014/main" id="{770689DA-1054-471E-9F9C-3B564004F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9740069"/>
          <a:ext cx="465604" cy="34249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422</xdr:row>
      <xdr:rowOff>131699</xdr:rowOff>
    </xdr:from>
    <xdr:ext cx="465604" cy="3424918"/>
    <xdr:pic>
      <xdr:nvPicPr>
        <xdr:cNvPr id="49" name="Рисунок 14">
          <a:extLst>
            <a:ext uri="{FF2B5EF4-FFF2-40B4-BE49-F238E27FC236}">
              <a16:creationId xmlns:a16="http://schemas.microsoft.com/office/drawing/2014/main" id="{EAE30C37-D234-4AEF-A802-EDD8874CE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9935960"/>
          <a:ext cx="465604" cy="34249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456</xdr:row>
      <xdr:rowOff>131699</xdr:rowOff>
    </xdr:from>
    <xdr:ext cx="465604" cy="3424918"/>
    <xdr:pic>
      <xdr:nvPicPr>
        <xdr:cNvPr id="50" name="Рисунок 14">
          <a:extLst>
            <a:ext uri="{FF2B5EF4-FFF2-40B4-BE49-F238E27FC236}">
              <a16:creationId xmlns:a16="http://schemas.microsoft.com/office/drawing/2014/main" id="{06057825-F0B2-4F25-87FA-91FA32B5E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0131851"/>
          <a:ext cx="465604" cy="34249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490</xdr:row>
      <xdr:rowOff>131699</xdr:rowOff>
    </xdr:from>
    <xdr:ext cx="465604" cy="3424918"/>
    <xdr:pic>
      <xdr:nvPicPr>
        <xdr:cNvPr id="51" name="Рисунок 14">
          <a:extLst>
            <a:ext uri="{FF2B5EF4-FFF2-40B4-BE49-F238E27FC236}">
              <a16:creationId xmlns:a16="http://schemas.microsoft.com/office/drawing/2014/main" id="{31ECB4C1-3E9B-4E83-80CA-A4AE68AF9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0327742"/>
          <a:ext cx="465604" cy="34249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524</xdr:row>
      <xdr:rowOff>131699</xdr:rowOff>
    </xdr:from>
    <xdr:ext cx="465604" cy="3424918"/>
    <xdr:pic>
      <xdr:nvPicPr>
        <xdr:cNvPr id="4" name="Рисунок 14">
          <a:extLst>
            <a:ext uri="{FF2B5EF4-FFF2-40B4-BE49-F238E27FC236}">
              <a16:creationId xmlns:a16="http://schemas.microsoft.com/office/drawing/2014/main" id="{8BB99913-481C-4AAD-AB5E-A088F9D968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8444699"/>
          <a:ext cx="465604" cy="34249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558</xdr:row>
      <xdr:rowOff>131699</xdr:rowOff>
    </xdr:from>
    <xdr:ext cx="465604" cy="3424918"/>
    <xdr:pic>
      <xdr:nvPicPr>
        <xdr:cNvPr id="20" name="Рисунок 14">
          <a:extLst>
            <a:ext uri="{FF2B5EF4-FFF2-40B4-BE49-F238E27FC236}">
              <a16:creationId xmlns:a16="http://schemas.microsoft.com/office/drawing/2014/main" id="{835BCCA6-0DCC-49AA-B105-103CD18ED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8444699"/>
          <a:ext cx="465604" cy="34249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592</xdr:row>
      <xdr:rowOff>131699</xdr:rowOff>
    </xdr:from>
    <xdr:ext cx="465604" cy="3424918"/>
    <xdr:pic>
      <xdr:nvPicPr>
        <xdr:cNvPr id="21" name="Рисунок 14">
          <a:extLst>
            <a:ext uri="{FF2B5EF4-FFF2-40B4-BE49-F238E27FC236}">
              <a16:creationId xmlns:a16="http://schemas.microsoft.com/office/drawing/2014/main" id="{2AFD546B-D840-4675-BAA8-D134B3D06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8444699"/>
          <a:ext cx="465604" cy="34249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626</xdr:row>
      <xdr:rowOff>131699</xdr:rowOff>
    </xdr:from>
    <xdr:ext cx="465604" cy="3424918"/>
    <xdr:pic>
      <xdr:nvPicPr>
        <xdr:cNvPr id="22" name="Рисунок 14">
          <a:extLst>
            <a:ext uri="{FF2B5EF4-FFF2-40B4-BE49-F238E27FC236}">
              <a16:creationId xmlns:a16="http://schemas.microsoft.com/office/drawing/2014/main" id="{8131D13E-8E87-42FB-B602-FC0AF0FB96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8444699"/>
          <a:ext cx="465604" cy="34249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C1:Y72"/>
  <sheetViews>
    <sheetView showGridLines="0" showZeros="0" showOutlineSymbols="0" view="pageBreakPreview" topLeftCell="A7" zoomScale="70" zoomScaleNormal="50" zoomScaleSheetLayoutView="70" workbookViewId="0">
      <selection activeCell="X45" sqref="X45:Y45"/>
    </sheetView>
  </sheetViews>
  <sheetFormatPr defaultRowHeight="15" x14ac:dyDescent="0.2"/>
  <cols>
    <col min="1" max="1" width="2.33203125" customWidth="1"/>
    <col min="2" max="2" width="2.77734375" customWidth="1"/>
    <col min="3" max="3" width="50.6640625" customWidth="1"/>
    <col min="4" max="4" width="32.5546875" customWidth="1"/>
    <col min="5" max="5" width="2.21875" customWidth="1"/>
    <col min="6" max="6" width="4.109375" customWidth="1"/>
    <col min="7" max="7" width="3.21875" customWidth="1"/>
    <col min="8" max="8" width="4.44140625" customWidth="1"/>
    <col min="9" max="9" width="2.88671875" customWidth="1"/>
    <col min="10" max="10" width="0.44140625" customWidth="1"/>
    <col min="11" max="11" width="2.5546875" customWidth="1"/>
    <col min="12" max="12" width="5" customWidth="1"/>
    <col min="13" max="13" width="7" customWidth="1"/>
    <col min="14" max="14" width="7.5546875" customWidth="1"/>
    <col min="15" max="15" width="8.6640625" customWidth="1"/>
    <col min="16" max="16" width="8.33203125" customWidth="1"/>
    <col min="17" max="17" width="4.88671875" customWidth="1"/>
    <col min="18" max="18" width="2.33203125" customWidth="1"/>
    <col min="19" max="19" width="3.77734375" customWidth="1"/>
    <col min="20" max="20" width="4.33203125" customWidth="1"/>
    <col min="21" max="21" width="2.33203125" customWidth="1"/>
    <col min="22" max="22" width="7.77734375" customWidth="1"/>
  </cols>
  <sheetData>
    <row r="1" spans="3:22" x14ac:dyDescent="0.2">
      <c r="C1" s="6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8"/>
    </row>
    <row r="2" spans="3:22" x14ac:dyDescent="0.2">
      <c r="C2" s="1"/>
      <c r="V2" s="2"/>
    </row>
    <row r="3" spans="3:22" x14ac:dyDescent="0.2">
      <c r="C3" s="1"/>
      <c r="V3" s="2"/>
    </row>
    <row r="4" spans="3:22" x14ac:dyDescent="0.2">
      <c r="C4" s="1"/>
      <c r="V4" s="2"/>
    </row>
    <row r="5" spans="3:22" x14ac:dyDescent="0.2">
      <c r="C5" s="1"/>
      <c r="V5" s="2"/>
    </row>
    <row r="6" spans="3:22" ht="18.75" customHeight="1" x14ac:dyDescent="0.2">
      <c r="C6" s="1"/>
      <c r="V6" s="2"/>
    </row>
    <row r="7" spans="3:22" x14ac:dyDescent="0.2">
      <c r="C7" s="1"/>
      <c r="V7" s="2"/>
    </row>
    <row r="8" spans="3:22" x14ac:dyDescent="0.2">
      <c r="C8" s="1"/>
      <c r="V8" s="2"/>
    </row>
    <row r="9" spans="3:22" x14ac:dyDescent="0.2">
      <c r="C9" s="1"/>
      <c r="V9" s="2"/>
    </row>
    <row r="10" spans="3:22" x14ac:dyDescent="0.2">
      <c r="C10" s="1"/>
      <c r="V10" s="2"/>
    </row>
    <row r="11" spans="3:22" x14ac:dyDescent="0.2">
      <c r="C11" s="1"/>
      <c r="V11" s="2"/>
    </row>
    <row r="12" spans="3:22" x14ac:dyDescent="0.2">
      <c r="C12" s="1"/>
      <c r="V12" s="2"/>
    </row>
    <row r="13" spans="3:22" ht="27" customHeight="1" x14ac:dyDescent="0.2">
      <c r="C13" s="1"/>
      <c r="V13" s="2"/>
    </row>
    <row r="14" spans="3:22" x14ac:dyDescent="0.2">
      <c r="C14" s="1"/>
      <c r="V14" s="2"/>
    </row>
    <row r="15" spans="3:22" x14ac:dyDescent="0.2">
      <c r="C15" s="1"/>
      <c r="V15" s="2"/>
    </row>
    <row r="16" spans="3:22" ht="30" customHeight="1" x14ac:dyDescent="0.2">
      <c r="C16" s="1"/>
      <c r="V16" s="2"/>
    </row>
    <row r="17" spans="3:22" x14ac:dyDescent="0.2">
      <c r="C17" s="1"/>
      <c r="V17" s="2"/>
    </row>
    <row r="18" spans="3:22" x14ac:dyDescent="0.2">
      <c r="C18" s="1"/>
      <c r="V18" s="2"/>
    </row>
    <row r="19" spans="3:22" x14ac:dyDescent="0.2">
      <c r="C19" s="1"/>
      <c r="V19" s="2"/>
    </row>
    <row r="20" spans="3:22" ht="23.25" x14ac:dyDescent="0.2">
      <c r="C20" s="1"/>
      <c r="D20" s="157" t="s">
        <v>53</v>
      </c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V20" s="2"/>
    </row>
    <row r="21" spans="3:22" ht="23.25" x14ac:dyDescent="0.2">
      <c r="C21" s="4"/>
      <c r="D21" s="157" t="s">
        <v>18</v>
      </c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3"/>
      <c r="V21" s="2"/>
    </row>
    <row r="22" spans="3:22" ht="23.25" x14ac:dyDescent="0.2">
      <c r="C22" s="5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3"/>
      <c r="P22" s="3"/>
      <c r="V22" s="2"/>
    </row>
    <row r="23" spans="3:22" ht="23.25" x14ac:dyDescent="0.2">
      <c r="C23" s="5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3"/>
      <c r="P23" s="3"/>
      <c r="V23" s="2"/>
    </row>
    <row r="24" spans="3:22" x14ac:dyDescent="0.2">
      <c r="C24" s="5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V24" s="2"/>
    </row>
    <row r="25" spans="3:22" x14ac:dyDescent="0.2">
      <c r="C25" s="5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V25" s="2"/>
    </row>
    <row r="26" spans="3:22" x14ac:dyDescent="0.2">
      <c r="C26" s="5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V26" s="2"/>
    </row>
    <row r="27" spans="3:22" x14ac:dyDescent="0.2">
      <c r="C27" s="5"/>
      <c r="D27" s="3"/>
      <c r="E27" s="3"/>
      <c r="F27" s="187"/>
      <c r="G27" s="187"/>
      <c r="H27" s="155"/>
      <c r="I27" s="154"/>
      <c r="J27" s="154"/>
      <c r="K27" s="186"/>
      <c r="L27" s="186"/>
      <c r="M27" s="186"/>
      <c r="N27" s="186"/>
      <c r="O27" s="186"/>
      <c r="P27" s="186"/>
      <c r="Q27" s="186"/>
      <c r="R27" s="158"/>
      <c r="S27" s="158"/>
      <c r="T27" s="158"/>
      <c r="U27" s="158"/>
      <c r="V27" s="158"/>
    </row>
    <row r="28" spans="3:22" ht="15" customHeight="1" x14ac:dyDescent="0.2">
      <c r="C28" s="5"/>
      <c r="D28" s="3"/>
      <c r="E28" s="3"/>
      <c r="F28" s="187"/>
      <c r="G28" s="187"/>
      <c r="H28" s="188"/>
      <c r="I28" s="186"/>
      <c r="J28" s="186"/>
      <c r="K28" s="186"/>
      <c r="L28" s="186"/>
      <c r="M28" s="186"/>
      <c r="N28" s="186"/>
      <c r="O28" s="186"/>
      <c r="P28" s="186"/>
      <c r="Q28" s="186"/>
      <c r="R28" s="158"/>
      <c r="S28" s="158"/>
      <c r="T28" s="158"/>
      <c r="U28" s="158"/>
      <c r="V28" s="158"/>
    </row>
    <row r="29" spans="3:22" x14ac:dyDescent="0.2">
      <c r="C29" s="1"/>
      <c r="F29" s="186"/>
      <c r="G29" s="186"/>
      <c r="H29" s="188"/>
      <c r="I29" s="186"/>
      <c r="J29" s="186"/>
      <c r="K29" s="186"/>
      <c r="L29" s="186"/>
      <c r="M29" s="186"/>
      <c r="N29" s="186"/>
      <c r="O29" s="186"/>
      <c r="P29" s="186"/>
      <c r="Q29" s="186"/>
      <c r="R29" s="156"/>
      <c r="S29" s="156"/>
      <c r="T29" s="156"/>
      <c r="U29" s="156"/>
      <c r="V29" s="156"/>
    </row>
    <row r="30" spans="3:22" ht="7.5" customHeight="1" x14ac:dyDescent="0.2">
      <c r="C30" s="1"/>
      <c r="F30" s="130"/>
      <c r="G30" s="127"/>
      <c r="H30" s="127"/>
      <c r="I30" s="127"/>
      <c r="J30" s="127"/>
      <c r="K30" s="127"/>
      <c r="L30" s="139"/>
      <c r="M30" s="139"/>
      <c r="N30" s="139"/>
      <c r="O30" s="139"/>
      <c r="P30" s="139"/>
      <c r="Q30" s="139"/>
      <c r="R30" s="131"/>
      <c r="S30" s="131"/>
      <c r="T30" s="131"/>
      <c r="U30" s="131"/>
      <c r="V30" s="131"/>
    </row>
    <row r="31" spans="3:22" ht="9" customHeight="1" x14ac:dyDescent="0.2">
      <c r="C31" s="1"/>
      <c r="F31" s="127"/>
      <c r="G31" s="127"/>
      <c r="H31" s="127"/>
      <c r="I31" s="127"/>
      <c r="J31" s="127"/>
      <c r="K31" s="139"/>
      <c r="L31" s="139"/>
      <c r="M31" s="139"/>
      <c r="N31" s="139"/>
      <c r="O31" s="139"/>
      <c r="P31" s="139"/>
      <c r="Q31" s="139"/>
      <c r="R31" s="131"/>
      <c r="S31" s="131"/>
      <c r="T31" s="131"/>
      <c r="U31" s="131"/>
      <c r="V31" s="131"/>
    </row>
    <row r="32" spans="3:22" ht="15" customHeight="1" x14ac:dyDescent="0.2">
      <c r="C32" s="1"/>
      <c r="F32" s="128"/>
      <c r="G32" s="129"/>
      <c r="H32" s="129"/>
      <c r="I32" s="151"/>
      <c r="J32" s="151"/>
      <c r="K32" s="151"/>
      <c r="L32" s="151"/>
      <c r="M32" s="151"/>
      <c r="N32" s="151"/>
      <c r="O32" s="142"/>
      <c r="P32" s="142"/>
      <c r="Q32" s="142"/>
      <c r="R32" s="142"/>
      <c r="S32" s="142"/>
      <c r="T32" s="22"/>
      <c r="U32" s="22"/>
      <c r="V32" s="22"/>
    </row>
    <row r="33" spans="3:25" ht="15.75" customHeight="1" x14ac:dyDescent="0.2">
      <c r="C33" s="1"/>
      <c r="F33" s="128"/>
      <c r="G33" s="129"/>
      <c r="H33" s="129"/>
      <c r="I33" s="151"/>
      <c r="J33" s="151"/>
      <c r="K33" s="151"/>
      <c r="L33" s="151"/>
      <c r="M33" s="151"/>
      <c r="N33" s="151"/>
      <c r="O33" s="142"/>
      <c r="P33" s="142"/>
      <c r="Q33" s="142"/>
      <c r="R33" s="142"/>
      <c r="S33" s="142"/>
      <c r="T33" s="22"/>
      <c r="U33" s="22"/>
      <c r="V33" s="22"/>
    </row>
    <row r="34" spans="3:25" ht="15" customHeight="1" x14ac:dyDescent="0.2">
      <c r="C34" s="1"/>
      <c r="F34" s="128"/>
      <c r="G34" s="129"/>
      <c r="H34" s="129"/>
      <c r="I34" s="12"/>
      <c r="J34" s="12"/>
      <c r="K34" s="12"/>
      <c r="L34" s="12"/>
      <c r="M34" s="12"/>
      <c r="N34" s="33"/>
      <c r="O34" s="140"/>
      <c r="P34" s="140"/>
      <c r="Q34" s="140"/>
      <c r="R34" s="140"/>
      <c r="S34" s="140"/>
      <c r="T34" s="14"/>
      <c r="U34" s="14"/>
      <c r="V34" s="14"/>
    </row>
    <row r="35" spans="3:25" ht="13.5" customHeight="1" x14ac:dyDescent="0.2">
      <c r="C35" s="1"/>
      <c r="F35" s="128"/>
      <c r="G35" s="129"/>
      <c r="H35" s="129"/>
      <c r="I35" s="12"/>
      <c r="J35" s="12"/>
      <c r="K35" s="12"/>
      <c r="L35" s="12"/>
      <c r="M35" s="12"/>
      <c r="N35" s="33"/>
      <c r="O35" s="140"/>
      <c r="P35" s="140"/>
      <c r="Q35" s="140"/>
      <c r="R35" s="140"/>
      <c r="S35" s="140"/>
      <c r="T35" s="14"/>
      <c r="U35" s="14"/>
      <c r="V35" s="14"/>
    </row>
    <row r="36" spans="3:25" ht="15.75" customHeight="1" x14ac:dyDescent="0.2">
      <c r="C36" s="1"/>
      <c r="F36" s="128"/>
      <c r="G36" s="129"/>
      <c r="H36" s="129"/>
      <c r="I36" s="12"/>
      <c r="J36" s="12"/>
      <c r="K36" s="12"/>
      <c r="L36" s="12"/>
      <c r="M36" s="12"/>
      <c r="N36" s="192"/>
      <c r="O36" s="192"/>
      <c r="P36" s="192"/>
      <c r="Q36" s="192"/>
      <c r="R36" s="192"/>
      <c r="S36" s="192"/>
      <c r="T36" s="192"/>
      <c r="U36" s="192"/>
      <c r="V36" s="192"/>
    </row>
    <row r="37" spans="3:25" ht="15" customHeight="1" x14ac:dyDescent="0.2">
      <c r="C37" s="1"/>
      <c r="F37" s="128"/>
      <c r="G37" s="129"/>
      <c r="H37" s="129"/>
      <c r="I37" s="12"/>
      <c r="J37" s="12"/>
      <c r="K37" s="12"/>
      <c r="L37" s="12"/>
      <c r="M37" s="12"/>
      <c r="N37" s="192"/>
      <c r="O37" s="192"/>
      <c r="P37" s="192"/>
      <c r="Q37" s="192"/>
      <c r="R37" s="192"/>
      <c r="S37" s="192"/>
      <c r="T37" s="192"/>
      <c r="U37" s="192"/>
      <c r="V37" s="192"/>
    </row>
    <row r="38" spans="3:25" s="31" customFormat="1" ht="14.25" customHeight="1" x14ac:dyDescent="0.2">
      <c r="C38" s="32"/>
      <c r="F38" s="129"/>
      <c r="G38" s="137"/>
      <c r="H38" s="137"/>
      <c r="I38" s="30"/>
      <c r="J38" s="30"/>
      <c r="K38" s="30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</row>
    <row r="39" spans="3:25" ht="14.25" customHeight="1" x14ac:dyDescent="0.2">
      <c r="C39" s="1"/>
      <c r="F39" s="137"/>
      <c r="G39" s="137"/>
      <c r="H39" s="137"/>
      <c r="I39" s="12"/>
      <c r="J39" s="12"/>
      <c r="K39" s="12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</row>
    <row r="40" spans="3:25" ht="15" customHeight="1" x14ac:dyDescent="0.2">
      <c r="C40" s="1"/>
      <c r="F40" s="129"/>
      <c r="G40" s="137"/>
      <c r="H40" s="137"/>
      <c r="I40" s="12"/>
      <c r="J40" s="12"/>
      <c r="K40" s="12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</row>
    <row r="41" spans="3:25" ht="12" customHeight="1" thickBot="1" x14ac:dyDescent="0.25">
      <c r="C41" s="1"/>
      <c r="F41" s="137"/>
      <c r="G41" s="137"/>
      <c r="H41" s="137"/>
      <c r="I41" s="12"/>
      <c r="J41" s="12"/>
      <c r="K41" s="12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</row>
    <row r="42" spans="3:25" ht="15.75" customHeight="1" thickBot="1" x14ac:dyDescent="0.25">
      <c r="C42" s="1"/>
      <c r="F42" s="135"/>
      <c r="G42" s="136"/>
      <c r="H42" s="189"/>
      <c r="I42" s="190"/>
      <c r="J42" s="191"/>
      <c r="K42" s="7"/>
      <c r="L42" s="7"/>
      <c r="M42" s="29"/>
      <c r="N42" s="193"/>
      <c r="O42" s="194"/>
      <c r="P42" s="194"/>
      <c r="Q42" s="194"/>
      <c r="R42" s="194"/>
      <c r="S42" s="194"/>
      <c r="T42" s="194"/>
      <c r="U42" s="194"/>
      <c r="V42" s="195"/>
    </row>
    <row r="43" spans="3:25" ht="15.75" customHeight="1" thickBot="1" x14ac:dyDescent="0.25">
      <c r="C43" s="1"/>
      <c r="F43" s="135"/>
      <c r="G43" s="136"/>
      <c r="H43" s="132"/>
      <c r="I43" s="133"/>
      <c r="J43" s="134"/>
      <c r="K43" s="35"/>
      <c r="L43" s="36"/>
      <c r="M43" s="29"/>
      <c r="N43" s="196"/>
      <c r="O43" s="197"/>
      <c r="P43" s="197"/>
      <c r="Q43" s="197"/>
      <c r="R43" s="197"/>
      <c r="S43" s="197"/>
      <c r="T43" s="197"/>
      <c r="U43" s="197"/>
      <c r="V43" s="198"/>
    </row>
    <row r="44" spans="3:25" ht="16.5" customHeight="1" thickBot="1" x14ac:dyDescent="0.25">
      <c r="C44" s="1"/>
      <c r="F44" s="135" t="s">
        <v>11</v>
      </c>
      <c r="G44" s="136"/>
      <c r="H44" s="266" t="s">
        <v>804</v>
      </c>
      <c r="I44" s="267"/>
      <c r="J44" s="268"/>
      <c r="K44" s="79"/>
      <c r="L44" s="80"/>
      <c r="M44" s="93" t="s">
        <v>356</v>
      </c>
      <c r="N44" s="174" t="s">
        <v>803</v>
      </c>
      <c r="O44" s="175"/>
      <c r="P44" s="175"/>
      <c r="Q44" s="175"/>
      <c r="R44" s="175"/>
      <c r="S44" s="175"/>
      <c r="T44" s="175"/>
      <c r="U44" s="175"/>
      <c r="V44" s="176"/>
    </row>
    <row r="45" spans="3:25" ht="16.5" customHeight="1" thickBot="1" x14ac:dyDescent="0.25">
      <c r="C45" s="1"/>
      <c r="F45" s="135" t="s">
        <v>10</v>
      </c>
      <c r="G45" s="136"/>
      <c r="H45" s="266" t="s">
        <v>804</v>
      </c>
      <c r="I45" s="267"/>
      <c r="J45" s="268"/>
      <c r="K45" s="81"/>
      <c r="L45" s="82"/>
      <c r="M45" s="29"/>
      <c r="N45" s="177"/>
      <c r="O45" s="178"/>
      <c r="P45" s="178"/>
      <c r="Q45" s="178"/>
      <c r="R45" s="178"/>
      <c r="S45" s="178"/>
      <c r="T45" s="178"/>
      <c r="U45" s="178"/>
      <c r="V45" s="179"/>
      <c r="X45" s="142"/>
      <c r="Y45" s="142"/>
    </row>
    <row r="46" spans="3:25" ht="16.5" customHeight="1" thickBot="1" x14ac:dyDescent="0.25">
      <c r="C46" s="1"/>
      <c r="F46" s="135" t="s">
        <v>19</v>
      </c>
      <c r="G46" s="136"/>
      <c r="H46" s="266" t="s">
        <v>804</v>
      </c>
      <c r="I46" s="267"/>
      <c r="J46" s="268"/>
      <c r="K46" s="81"/>
      <c r="L46" s="82"/>
      <c r="M46" s="93" t="s">
        <v>356</v>
      </c>
      <c r="N46" s="180"/>
      <c r="O46" s="181"/>
      <c r="P46" s="181"/>
      <c r="Q46" s="181"/>
      <c r="R46" s="181"/>
      <c r="S46" s="181"/>
      <c r="T46" s="181"/>
      <c r="U46" s="181"/>
      <c r="V46" s="182"/>
    </row>
    <row r="47" spans="3:25" ht="16.5" customHeight="1" thickBot="1" x14ac:dyDescent="0.25">
      <c r="C47" s="1"/>
      <c r="F47" s="135" t="s">
        <v>1</v>
      </c>
      <c r="G47" s="136"/>
      <c r="H47" s="266" t="s">
        <v>804</v>
      </c>
      <c r="I47" s="267"/>
      <c r="J47" s="268"/>
      <c r="K47" s="169"/>
      <c r="L47" s="170"/>
      <c r="M47" s="93" t="s">
        <v>356</v>
      </c>
      <c r="N47" s="18" t="s">
        <v>17</v>
      </c>
      <c r="P47" s="16"/>
      <c r="Q47" s="17" t="s">
        <v>16</v>
      </c>
      <c r="R47" s="171" t="s">
        <v>805</v>
      </c>
      <c r="S47" s="172"/>
      <c r="T47" s="172"/>
      <c r="U47" s="172"/>
      <c r="V47" s="173"/>
    </row>
    <row r="48" spans="3:25" ht="17.25" customHeight="1" thickBot="1" x14ac:dyDescent="0.25">
      <c r="C48" s="1"/>
      <c r="F48" s="135" t="s">
        <v>0</v>
      </c>
      <c r="G48" s="136"/>
      <c r="H48" s="159" t="s">
        <v>34</v>
      </c>
      <c r="I48" s="160"/>
      <c r="J48" s="161"/>
      <c r="K48" s="169"/>
      <c r="L48" s="170"/>
      <c r="M48" s="93" t="s">
        <v>356</v>
      </c>
      <c r="N48" s="18" t="s">
        <v>9</v>
      </c>
      <c r="O48" s="163"/>
      <c r="P48" s="164"/>
      <c r="Q48" s="17" t="s">
        <v>8</v>
      </c>
      <c r="R48" s="162" t="s">
        <v>806</v>
      </c>
      <c r="S48" s="162"/>
      <c r="T48" s="135" t="s">
        <v>29</v>
      </c>
      <c r="U48" s="168"/>
      <c r="V48" s="136"/>
    </row>
    <row r="49" spans="3:22" ht="17.25" customHeight="1" thickBot="1" x14ac:dyDescent="0.25">
      <c r="C49" s="9"/>
      <c r="D49" s="10"/>
      <c r="E49" s="10"/>
      <c r="F49" s="183" t="s">
        <v>12</v>
      </c>
      <c r="G49" s="184"/>
      <c r="H49" s="183" t="s">
        <v>13</v>
      </c>
      <c r="I49" s="185"/>
      <c r="J49" s="184"/>
      <c r="K49" s="183" t="s">
        <v>14</v>
      </c>
      <c r="L49" s="184"/>
      <c r="M49" s="34" t="s">
        <v>15</v>
      </c>
      <c r="N49" s="165" t="s">
        <v>355</v>
      </c>
      <c r="O49" s="166"/>
      <c r="P49" s="166"/>
      <c r="Q49" s="166"/>
      <c r="R49" s="166"/>
      <c r="S49" s="166"/>
      <c r="T49" s="166"/>
      <c r="U49" s="166"/>
      <c r="V49" s="167"/>
    </row>
    <row r="50" spans="3:22" x14ac:dyDescent="0.2">
      <c r="R50" s="158"/>
      <c r="S50" s="158"/>
      <c r="T50" s="158"/>
      <c r="U50" s="158"/>
      <c r="V50" s="158"/>
    </row>
    <row r="51" spans="3:22" x14ac:dyDescent="0.2">
      <c r="R51" s="158"/>
      <c r="S51" s="158"/>
      <c r="T51" s="158"/>
      <c r="U51" s="158"/>
      <c r="V51" s="158"/>
    </row>
    <row r="52" spans="3:22" x14ac:dyDescent="0.2">
      <c r="F52" s="154"/>
      <c r="G52" s="154"/>
      <c r="H52" s="155"/>
      <c r="I52" s="154"/>
      <c r="J52" s="154"/>
      <c r="K52" s="154"/>
      <c r="L52" s="154"/>
      <c r="M52" s="154"/>
      <c r="N52" s="154"/>
      <c r="O52" s="154"/>
      <c r="P52" s="154"/>
      <c r="Q52" s="154"/>
      <c r="R52" s="156"/>
      <c r="S52" s="156"/>
      <c r="T52" s="156"/>
      <c r="U52" s="156"/>
      <c r="V52" s="156"/>
    </row>
    <row r="53" spans="3:22" ht="9" customHeight="1" x14ac:dyDescent="0.2">
      <c r="F53" s="130"/>
      <c r="G53" s="127"/>
      <c r="H53" s="127"/>
      <c r="I53" s="127"/>
      <c r="J53" s="127"/>
      <c r="K53" s="127"/>
      <c r="L53" s="139"/>
      <c r="M53" s="139"/>
      <c r="N53" s="139"/>
      <c r="O53" s="139"/>
      <c r="P53" s="139"/>
      <c r="Q53" s="139"/>
      <c r="R53" s="19"/>
      <c r="S53" s="19"/>
      <c r="T53" s="19"/>
      <c r="U53" s="19"/>
      <c r="V53" s="19"/>
    </row>
    <row r="54" spans="3:22" ht="7.5" customHeight="1" x14ac:dyDescent="0.2">
      <c r="F54" s="127"/>
      <c r="G54" s="127"/>
      <c r="H54" s="127"/>
      <c r="I54" s="127"/>
      <c r="J54" s="127"/>
      <c r="K54" s="139"/>
      <c r="L54" s="139"/>
      <c r="M54" s="139"/>
      <c r="N54" s="139"/>
      <c r="O54" s="139"/>
      <c r="P54" s="139"/>
      <c r="Q54" s="139"/>
      <c r="R54" s="150"/>
      <c r="S54" s="150"/>
      <c r="T54" s="150"/>
      <c r="U54" s="150"/>
      <c r="V54" s="150"/>
    </row>
    <row r="55" spans="3:22" x14ac:dyDescent="0.2">
      <c r="F55" s="128"/>
      <c r="G55" s="129"/>
      <c r="H55" s="129"/>
      <c r="I55" s="151"/>
      <c r="J55" s="151"/>
      <c r="K55" s="152"/>
      <c r="L55" s="152"/>
      <c r="M55" s="152"/>
      <c r="N55" s="22"/>
      <c r="O55" s="142"/>
      <c r="P55" s="142"/>
      <c r="Q55" s="142"/>
      <c r="R55" s="142"/>
      <c r="S55" s="142"/>
      <c r="T55" s="22"/>
      <c r="U55" s="22"/>
      <c r="V55" s="22"/>
    </row>
    <row r="56" spans="3:22" x14ac:dyDescent="0.2">
      <c r="F56" s="128"/>
      <c r="G56" s="129"/>
      <c r="H56" s="129"/>
      <c r="I56" s="152"/>
      <c r="J56" s="152"/>
      <c r="K56" s="152"/>
      <c r="L56" s="152"/>
      <c r="M56" s="152"/>
      <c r="N56" s="22"/>
      <c r="O56" s="142"/>
      <c r="P56" s="142"/>
      <c r="Q56" s="142"/>
      <c r="R56" s="142"/>
      <c r="S56" s="142"/>
      <c r="T56" s="22"/>
      <c r="U56" s="22"/>
      <c r="V56" s="22"/>
    </row>
    <row r="57" spans="3:22" x14ac:dyDescent="0.2">
      <c r="F57" s="128"/>
      <c r="G57" s="129"/>
      <c r="H57" s="129"/>
      <c r="I57" s="12"/>
      <c r="J57" s="12"/>
      <c r="K57" s="12"/>
      <c r="L57" s="12"/>
      <c r="M57" s="12"/>
      <c r="N57" s="12"/>
      <c r="O57" s="142"/>
      <c r="P57" s="142"/>
      <c r="Q57" s="142"/>
      <c r="R57" s="142"/>
      <c r="S57" s="142"/>
      <c r="T57" s="14"/>
      <c r="U57" s="13"/>
      <c r="V57" s="13"/>
    </row>
    <row r="58" spans="3:22" x14ac:dyDescent="0.2">
      <c r="F58" s="128"/>
      <c r="G58" s="129"/>
      <c r="H58" s="129"/>
      <c r="I58" s="12"/>
      <c r="J58" s="12"/>
      <c r="K58" s="12"/>
      <c r="L58" s="12"/>
      <c r="M58" s="12"/>
      <c r="N58" s="12"/>
      <c r="O58" s="142"/>
      <c r="P58" s="142"/>
      <c r="Q58" s="142"/>
      <c r="R58" s="142"/>
      <c r="S58" s="142"/>
      <c r="T58" s="14"/>
      <c r="U58" s="13"/>
      <c r="V58" s="13"/>
    </row>
    <row r="59" spans="3:22" x14ac:dyDescent="0.2">
      <c r="F59" s="141"/>
      <c r="G59" s="141"/>
      <c r="H59" s="141"/>
      <c r="I59" s="12"/>
      <c r="J59" s="12"/>
      <c r="K59" s="12"/>
      <c r="L59" s="12"/>
      <c r="M59" s="12"/>
      <c r="N59" s="12"/>
      <c r="O59" s="142"/>
      <c r="P59" s="142"/>
      <c r="Q59" s="142"/>
      <c r="R59" s="142"/>
      <c r="S59" s="142"/>
      <c r="T59" s="14"/>
      <c r="U59" s="14"/>
      <c r="V59" s="14"/>
    </row>
    <row r="60" spans="3:22" x14ac:dyDescent="0.2">
      <c r="F60" s="141"/>
      <c r="G60" s="141"/>
      <c r="H60" s="141"/>
      <c r="I60" s="12"/>
      <c r="J60" s="12"/>
      <c r="K60" s="12"/>
      <c r="L60" s="12"/>
      <c r="M60" s="12"/>
      <c r="N60" s="12"/>
      <c r="O60" s="142"/>
      <c r="P60" s="142"/>
      <c r="Q60" s="142"/>
      <c r="R60" s="142"/>
      <c r="S60" s="142"/>
      <c r="T60" s="14"/>
      <c r="U60" s="14"/>
      <c r="V60" s="14"/>
    </row>
    <row r="61" spans="3:22" ht="9.75" customHeight="1" x14ac:dyDescent="0.2">
      <c r="F61" s="129"/>
      <c r="G61" s="137"/>
      <c r="H61" s="137"/>
      <c r="I61" s="12"/>
      <c r="J61" s="12"/>
      <c r="K61" s="12"/>
      <c r="L61" s="153"/>
      <c r="M61" s="153"/>
      <c r="N61" s="153"/>
      <c r="O61" s="153"/>
      <c r="P61" s="153"/>
      <c r="Q61" s="153"/>
      <c r="R61" s="153"/>
      <c r="S61" s="153"/>
      <c r="T61" s="23"/>
      <c r="U61" s="23"/>
      <c r="V61" s="23"/>
    </row>
    <row r="62" spans="3:22" x14ac:dyDescent="0.2">
      <c r="F62" s="137"/>
      <c r="G62" s="137"/>
      <c r="H62" s="137"/>
      <c r="I62" s="12"/>
      <c r="J62" s="12"/>
      <c r="K62" s="12"/>
      <c r="L62" s="153"/>
      <c r="M62" s="153"/>
      <c r="N62" s="153"/>
      <c r="O62" s="153"/>
      <c r="P62" s="153"/>
      <c r="Q62" s="153"/>
      <c r="R62" s="153"/>
      <c r="S62" s="153"/>
      <c r="T62" s="15"/>
      <c r="U62" s="15"/>
      <c r="V62" s="15"/>
    </row>
    <row r="63" spans="3:22" ht="9" customHeight="1" x14ac:dyDescent="0.2">
      <c r="F63" s="129"/>
      <c r="G63" s="137"/>
      <c r="H63" s="137"/>
      <c r="I63" s="12"/>
      <c r="J63" s="12"/>
      <c r="K63" s="12"/>
      <c r="L63" s="144"/>
      <c r="M63" s="144"/>
      <c r="N63" s="144"/>
      <c r="O63" s="144"/>
      <c r="P63" s="144"/>
      <c r="Q63" s="144"/>
      <c r="R63" s="144"/>
      <c r="S63" s="144"/>
      <c r="T63" s="15"/>
      <c r="U63" s="15"/>
      <c r="V63" s="15"/>
    </row>
    <row r="64" spans="3:22" x14ac:dyDescent="0.2">
      <c r="F64" s="137"/>
      <c r="G64" s="137"/>
      <c r="H64" s="137"/>
      <c r="I64" s="12"/>
      <c r="J64" s="12"/>
      <c r="K64" s="12"/>
      <c r="L64" s="144"/>
      <c r="M64" s="144"/>
      <c r="N64" s="144"/>
      <c r="O64" s="144"/>
      <c r="P64" s="144"/>
      <c r="Q64" s="144"/>
      <c r="R64" s="144"/>
      <c r="S64" s="144"/>
      <c r="T64" s="14"/>
      <c r="U64" s="14"/>
      <c r="V64" s="14"/>
    </row>
    <row r="65" spans="6:22" ht="15.75" customHeight="1" x14ac:dyDescent="0.2">
      <c r="N65" s="147"/>
      <c r="O65" s="147"/>
      <c r="P65" s="147"/>
      <c r="Q65" s="147"/>
      <c r="R65" s="147"/>
      <c r="S65" s="147"/>
      <c r="T65" s="147"/>
      <c r="U65" s="147"/>
      <c r="V65" s="147"/>
    </row>
    <row r="66" spans="6:22" x14ac:dyDescent="0.2">
      <c r="F66" s="145"/>
      <c r="G66" s="145"/>
      <c r="H66" s="146"/>
      <c r="I66" s="146"/>
      <c r="J66" s="146"/>
      <c r="K66" s="24"/>
      <c r="L66" s="24"/>
      <c r="M66" s="25"/>
      <c r="N66" s="148"/>
      <c r="O66" s="148"/>
      <c r="P66" s="148"/>
      <c r="Q66" s="148"/>
      <c r="R66" s="148"/>
      <c r="S66" s="148"/>
      <c r="T66" s="148"/>
      <c r="U66" s="148"/>
      <c r="V66" s="148"/>
    </row>
    <row r="67" spans="6:22" x14ac:dyDescent="0.2">
      <c r="F67" s="145"/>
      <c r="G67" s="145"/>
      <c r="H67" s="146"/>
      <c r="I67" s="146"/>
      <c r="J67" s="146"/>
      <c r="K67" s="24"/>
      <c r="L67" s="24"/>
      <c r="M67" s="25"/>
      <c r="N67" s="147"/>
      <c r="O67" s="147"/>
      <c r="P67" s="147"/>
      <c r="Q67" s="147"/>
      <c r="R67" s="147"/>
      <c r="S67" s="147"/>
      <c r="T67" s="147"/>
      <c r="U67" s="147"/>
      <c r="V67" s="147"/>
    </row>
    <row r="68" spans="6:22" x14ac:dyDescent="0.2">
      <c r="F68" s="145"/>
      <c r="G68" s="145"/>
      <c r="H68" s="146"/>
      <c r="I68" s="146"/>
      <c r="J68" s="146"/>
      <c r="K68" s="24"/>
      <c r="L68" s="24"/>
      <c r="M68" s="25"/>
      <c r="N68" s="147"/>
      <c r="O68" s="147"/>
      <c r="P68" s="147"/>
      <c r="Q68" s="147"/>
      <c r="R68" s="147"/>
      <c r="S68" s="147"/>
      <c r="T68" s="147"/>
      <c r="U68" s="147"/>
      <c r="V68" s="147"/>
    </row>
    <row r="69" spans="6:22" x14ac:dyDescent="0.2">
      <c r="F69" s="145"/>
      <c r="G69" s="145"/>
      <c r="H69" s="146"/>
      <c r="I69" s="146"/>
      <c r="J69" s="146"/>
      <c r="K69" s="24"/>
      <c r="L69" s="24"/>
      <c r="M69" s="25"/>
      <c r="N69" s="26"/>
      <c r="O69" s="20"/>
      <c r="P69" s="20"/>
      <c r="Q69" s="20"/>
      <c r="R69" s="20"/>
      <c r="S69" s="20"/>
      <c r="T69" s="20"/>
      <c r="U69" s="20"/>
      <c r="V69" s="26"/>
    </row>
    <row r="70" spans="6:22" x14ac:dyDescent="0.2">
      <c r="F70" s="145"/>
      <c r="G70" s="145"/>
      <c r="H70" s="145"/>
      <c r="I70" s="145"/>
      <c r="J70" s="145"/>
      <c r="K70" s="143"/>
      <c r="L70" s="143"/>
      <c r="M70" s="25"/>
      <c r="N70" s="27"/>
      <c r="O70" s="22"/>
      <c r="P70" s="22"/>
      <c r="Q70" s="28"/>
      <c r="R70" s="22"/>
      <c r="S70" s="22"/>
      <c r="T70" s="140"/>
      <c r="U70" s="140"/>
      <c r="V70" s="22"/>
    </row>
    <row r="71" spans="6:22" x14ac:dyDescent="0.2">
      <c r="F71" s="145"/>
      <c r="G71" s="145"/>
      <c r="H71" s="146"/>
      <c r="I71" s="146"/>
      <c r="J71" s="146"/>
      <c r="K71" s="143"/>
      <c r="L71" s="143"/>
      <c r="M71" s="25"/>
      <c r="N71" s="28"/>
      <c r="O71" s="128"/>
      <c r="P71" s="128"/>
      <c r="Q71" s="28"/>
      <c r="R71" s="22"/>
      <c r="S71" s="22"/>
      <c r="T71" s="149"/>
      <c r="U71" s="149"/>
      <c r="V71" s="22"/>
    </row>
    <row r="72" spans="6:22" x14ac:dyDescent="0.2">
      <c r="F72" s="130"/>
      <c r="G72" s="130"/>
      <c r="H72" s="130"/>
      <c r="I72" s="130"/>
      <c r="J72" s="130"/>
      <c r="K72" s="130"/>
      <c r="L72" s="130"/>
      <c r="M72" s="21"/>
      <c r="N72" s="140"/>
      <c r="O72" s="140"/>
      <c r="P72" s="140"/>
      <c r="Q72" s="140"/>
      <c r="R72" s="140"/>
      <c r="S72" s="140"/>
      <c r="T72" s="140"/>
      <c r="U72" s="140"/>
      <c r="V72" s="140"/>
    </row>
  </sheetData>
  <mergeCells count="115">
    <mergeCell ref="X45:Y45"/>
    <mergeCell ref="K27:Q27"/>
    <mergeCell ref="F27:G27"/>
    <mergeCell ref="H27:J27"/>
    <mergeCell ref="F33:H33"/>
    <mergeCell ref="R29:V29"/>
    <mergeCell ref="F35:H35"/>
    <mergeCell ref="H30:J30"/>
    <mergeCell ref="O32:S33"/>
    <mergeCell ref="R28:V28"/>
    <mergeCell ref="K29:Q29"/>
    <mergeCell ref="F29:G29"/>
    <mergeCell ref="H29:J29"/>
    <mergeCell ref="F32:H32"/>
    <mergeCell ref="O34:S35"/>
    <mergeCell ref="I32:N33"/>
    <mergeCell ref="R27:V27"/>
    <mergeCell ref="F28:G28"/>
    <mergeCell ref="H28:J28"/>
    <mergeCell ref="K28:Q28"/>
    <mergeCell ref="H42:J42"/>
    <mergeCell ref="N36:V37"/>
    <mergeCell ref="N42:V43"/>
    <mergeCell ref="K31:Q31"/>
    <mergeCell ref="D20:N20"/>
    <mergeCell ref="D22:N22"/>
    <mergeCell ref="R51:V51"/>
    <mergeCell ref="H45:J45"/>
    <mergeCell ref="R48:S48"/>
    <mergeCell ref="O48:P48"/>
    <mergeCell ref="N49:V49"/>
    <mergeCell ref="T48:V48"/>
    <mergeCell ref="K48:L48"/>
    <mergeCell ref="F45:G45"/>
    <mergeCell ref="H47:J47"/>
    <mergeCell ref="K47:L47"/>
    <mergeCell ref="R47:V47"/>
    <mergeCell ref="R50:V50"/>
    <mergeCell ref="N44:V46"/>
    <mergeCell ref="F44:G44"/>
    <mergeCell ref="F49:G49"/>
    <mergeCell ref="H49:J49"/>
    <mergeCell ref="K49:L49"/>
    <mergeCell ref="F48:G48"/>
    <mergeCell ref="H48:J48"/>
    <mergeCell ref="H46:J46"/>
    <mergeCell ref="H44:J44"/>
    <mergeCell ref="D21:O21"/>
    <mergeCell ref="F47:G47"/>
    <mergeCell ref="F46:G46"/>
    <mergeCell ref="F57:H57"/>
    <mergeCell ref="O57:S58"/>
    <mergeCell ref="F58:H58"/>
    <mergeCell ref="F52:G52"/>
    <mergeCell ref="H52:J52"/>
    <mergeCell ref="K52:Q52"/>
    <mergeCell ref="R52:V52"/>
    <mergeCell ref="F54:G54"/>
    <mergeCell ref="H54:J54"/>
    <mergeCell ref="K54:Q54"/>
    <mergeCell ref="F71:G71"/>
    <mergeCell ref="R54:V54"/>
    <mergeCell ref="F55:H55"/>
    <mergeCell ref="I55:M56"/>
    <mergeCell ref="O55:S56"/>
    <mergeCell ref="F56:H56"/>
    <mergeCell ref="N67:V67"/>
    <mergeCell ref="F67:G67"/>
    <mergeCell ref="H67:J67"/>
    <mergeCell ref="F61:H62"/>
    <mergeCell ref="L61:S62"/>
    <mergeCell ref="K70:L70"/>
    <mergeCell ref="N68:V68"/>
    <mergeCell ref="F70:G70"/>
    <mergeCell ref="F68:G68"/>
    <mergeCell ref="T70:U70"/>
    <mergeCell ref="F72:G72"/>
    <mergeCell ref="H72:J72"/>
    <mergeCell ref="K72:L72"/>
    <mergeCell ref="N72:V72"/>
    <mergeCell ref="K53:Q53"/>
    <mergeCell ref="F59:H59"/>
    <mergeCell ref="O59:S60"/>
    <mergeCell ref="F60:H60"/>
    <mergeCell ref="F53:G53"/>
    <mergeCell ref="H53:J53"/>
    <mergeCell ref="K71:L71"/>
    <mergeCell ref="O71:P71"/>
    <mergeCell ref="F63:H64"/>
    <mergeCell ref="L63:S64"/>
    <mergeCell ref="F66:G66"/>
    <mergeCell ref="H66:J66"/>
    <mergeCell ref="N65:V65"/>
    <mergeCell ref="N66:V66"/>
    <mergeCell ref="T71:U71"/>
    <mergeCell ref="H70:J70"/>
    <mergeCell ref="H68:J68"/>
    <mergeCell ref="F69:G69"/>
    <mergeCell ref="H69:J69"/>
    <mergeCell ref="H71:J71"/>
    <mergeCell ref="H31:J31"/>
    <mergeCell ref="F36:H36"/>
    <mergeCell ref="F37:H37"/>
    <mergeCell ref="F34:H34"/>
    <mergeCell ref="F30:G30"/>
    <mergeCell ref="R30:V30"/>
    <mergeCell ref="F31:G31"/>
    <mergeCell ref="H43:J43"/>
    <mergeCell ref="R31:V31"/>
    <mergeCell ref="F43:G43"/>
    <mergeCell ref="F38:H39"/>
    <mergeCell ref="L38:V41"/>
    <mergeCell ref="K30:Q30"/>
    <mergeCell ref="F42:G42"/>
    <mergeCell ref="F40:H41"/>
  </mergeCells>
  <phoneticPr fontId="9" type="noConversion"/>
  <pageMargins left="0.27559055118110237" right="0" top="0.23622047244094491" bottom="0.23622047244094491" header="0.51181102362204722" footer="0.51181102362204722"/>
  <pageSetup paperSize="8" orientation="landscape" copies="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8">
    <pageSetUpPr fitToPage="1"/>
  </sheetPr>
  <dimension ref="A1:Y640"/>
  <sheetViews>
    <sheetView showGridLines="0" showZeros="0" tabSelected="1" showOutlineSymbols="0" view="pageBreakPreview" topLeftCell="A5" zoomScale="85" zoomScaleNormal="50" zoomScaleSheetLayoutView="85" workbookViewId="0">
      <selection activeCell="T645" sqref="T645"/>
    </sheetView>
  </sheetViews>
  <sheetFormatPr defaultRowHeight="15.75" x14ac:dyDescent="0.25"/>
  <cols>
    <col min="1" max="1" width="2.33203125" style="45" customWidth="1"/>
    <col min="2" max="2" width="2.77734375" style="45" customWidth="1"/>
    <col min="3" max="3" width="8.33203125" style="45" customWidth="1"/>
    <col min="4" max="4" width="53.21875" style="45" customWidth="1"/>
    <col min="5" max="5" width="24.5546875" style="45" customWidth="1"/>
    <col min="6" max="6" width="2.21875" style="45" customWidth="1"/>
    <col min="7" max="7" width="4.21875" style="45" customWidth="1"/>
    <col min="8" max="8" width="4.6640625" style="45" customWidth="1"/>
    <col min="9" max="9" width="4.44140625" style="45" customWidth="1"/>
    <col min="10" max="10" width="0.88671875" style="45" customWidth="1"/>
    <col min="11" max="11" width="2.77734375" style="45" customWidth="1"/>
    <col min="12" max="12" width="2.33203125" style="45" customWidth="1"/>
    <col min="13" max="13" width="4.109375" style="45" customWidth="1"/>
    <col min="14" max="14" width="4.33203125" style="45" customWidth="1"/>
    <col min="15" max="15" width="10.21875" style="45" customWidth="1"/>
    <col min="16" max="16" width="8.6640625" style="45" customWidth="1"/>
    <col min="17" max="17" width="8.33203125" style="45" customWidth="1"/>
    <col min="18" max="18" width="4.88671875" style="45" customWidth="1"/>
    <col min="19" max="19" width="2.33203125" style="45" customWidth="1"/>
    <col min="20" max="20" width="3" style="45" customWidth="1"/>
    <col min="21" max="21" width="4.33203125" style="45" customWidth="1"/>
    <col min="22" max="22" width="2.33203125" style="45" customWidth="1"/>
    <col min="23" max="23" width="8.33203125" style="45" customWidth="1"/>
  </cols>
  <sheetData>
    <row r="1" spans="3:23" ht="30" customHeight="1" x14ac:dyDescent="0.25">
      <c r="C1" s="233" t="s">
        <v>21</v>
      </c>
      <c r="D1" s="235" t="s">
        <v>22</v>
      </c>
      <c r="E1" s="235" t="s">
        <v>23</v>
      </c>
      <c r="F1" s="218" t="s">
        <v>24</v>
      </c>
      <c r="G1" s="219"/>
      <c r="H1" s="219"/>
      <c r="I1" s="219"/>
      <c r="J1" s="220"/>
      <c r="K1" s="218" t="s">
        <v>25</v>
      </c>
      <c r="L1" s="219"/>
      <c r="M1" s="219"/>
      <c r="N1" s="219"/>
      <c r="O1" s="220"/>
      <c r="P1" s="235" t="s">
        <v>26</v>
      </c>
      <c r="Q1" s="235" t="s">
        <v>3</v>
      </c>
      <c r="R1" s="218" t="s">
        <v>27</v>
      </c>
      <c r="S1" s="219"/>
      <c r="T1" s="220"/>
      <c r="U1" s="218" t="s">
        <v>28</v>
      </c>
      <c r="V1" s="219"/>
      <c r="W1" s="224"/>
    </row>
    <row r="2" spans="3:23" ht="49.5" customHeight="1" x14ac:dyDescent="0.25">
      <c r="C2" s="234"/>
      <c r="D2" s="236"/>
      <c r="E2" s="236"/>
      <c r="F2" s="221"/>
      <c r="G2" s="222"/>
      <c r="H2" s="222"/>
      <c r="I2" s="222"/>
      <c r="J2" s="223"/>
      <c r="K2" s="221"/>
      <c r="L2" s="222"/>
      <c r="M2" s="222"/>
      <c r="N2" s="222"/>
      <c r="O2" s="223"/>
      <c r="P2" s="236"/>
      <c r="Q2" s="236"/>
      <c r="R2" s="221"/>
      <c r="S2" s="222"/>
      <c r="T2" s="223"/>
      <c r="U2" s="221"/>
      <c r="V2" s="222"/>
      <c r="W2" s="225"/>
    </row>
    <row r="3" spans="3:23" ht="27.75" customHeight="1" x14ac:dyDescent="0.25">
      <c r="C3" s="37">
        <v>1</v>
      </c>
      <c r="D3" s="46">
        <v>2</v>
      </c>
      <c r="E3" s="46">
        <v>3</v>
      </c>
      <c r="F3" s="202">
        <v>4</v>
      </c>
      <c r="G3" s="203"/>
      <c r="H3" s="203"/>
      <c r="I3" s="203"/>
      <c r="J3" s="204"/>
      <c r="K3" s="202">
        <v>5</v>
      </c>
      <c r="L3" s="203"/>
      <c r="M3" s="203"/>
      <c r="N3" s="203"/>
      <c r="O3" s="204"/>
      <c r="P3" s="46">
        <v>6</v>
      </c>
      <c r="Q3" s="46">
        <v>7</v>
      </c>
      <c r="R3" s="202">
        <v>8</v>
      </c>
      <c r="S3" s="203"/>
      <c r="T3" s="204"/>
      <c r="U3" s="199">
        <v>9</v>
      </c>
      <c r="V3" s="200"/>
      <c r="W3" s="217"/>
    </row>
    <row r="4" spans="3:23" ht="24" customHeight="1" x14ac:dyDescent="0.25">
      <c r="C4" s="38"/>
      <c r="D4" s="96" t="s">
        <v>274</v>
      </c>
      <c r="E4" s="47"/>
      <c r="F4" s="199"/>
      <c r="G4" s="200"/>
      <c r="H4" s="200"/>
      <c r="I4" s="200"/>
      <c r="J4" s="201"/>
      <c r="K4" s="202"/>
      <c r="L4" s="203"/>
      <c r="M4" s="203"/>
      <c r="N4" s="203"/>
      <c r="O4" s="204"/>
      <c r="P4" s="46"/>
      <c r="Q4" s="54"/>
      <c r="R4" s="202"/>
      <c r="S4" s="203"/>
      <c r="T4" s="204"/>
      <c r="U4" s="48"/>
      <c r="V4" s="49"/>
      <c r="W4" s="55"/>
    </row>
    <row r="5" spans="3:23" ht="24" customHeight="1" x14ac:dyDescent="0.25">
      <c r="C5" s="39"/>
      <c r="D5" s="91" t="s">
        <v>63</v>
      </c>
      <c r="E5" s="47"/>
      <c r="F5" s="199"/>
      <c r="G5" s="200"/>
      <c r="H5" s="200"/>
      <c r="I5" s="200"/>
      <c r="J5" s="201"/>
      <c r="K5" s="202"/>
      <c r="L5" s="203"/>
      <c r="M5" s="203"/>
      <c r="N5" s="203"/>
      <c r="O5" s="204"/>
      <c r="P5" s="46"/>
      <c r="Q5" s="88"/>
      <c r="R5" s="202"/>
      <c r="S5" s="203"/>
      <c r="T5" s="204"/>
      <c r="U5" s="199"/>
      <c r="V5" s="200"/>
      <c r="W5" s="217"/>
    </row>
    <row r="6" spans="3:23" ht="24" customHeight="1" x14ac:dyDescent="0.25">
      <c r="C6" s="39"/>
      <c r="D6" s="70" t="s">
        <v>64</v>
      </c>
      <c r="E6" s="47"/>
      <c r="F6" s="199"/>
      <c r="G6" s="200"/>
      <c r="H6" s="200"/>
      <c r="I6" s="200"/>
      <c r="J6" s="201"/>
      <c r="K6" s="202"/>
      <c r="L6" s="203"/>
      <c r="M6" s="203"/>
      <c r="N6" s="203"/>
      <c r="O6" s="204"/>
      <c r="P6" s="46"/>
      <c r="Q6" s="88"/>
      <c r="R6" s="205"/>
      <c r="S6" s="205"/>
      <c r="T6" s="205"/>
      <c r="U6" s="247"/>
      <c r="V6" s="248"/>
      <c r="W6" s="249"/>
    </row>
    <row r="7" spans="3:23" ht="24" customHeight="1" x14ac:dyDescent="0.25">
      <c r="C7" s="39"/>
      <c r="D7" s="70" t="s">
        <v>69</v>
      </c>
      <c r="E7" s="47"/>
      <c r="F7" s="199"/>
      <c r="G7" s="200"/>
      <c r="H7" s="200"/>
      <c r="I7" s="200"/>
      <c r="J7" s="201"/>
      <c r="K7" s="202"/>
      <c r="L7" s="203"/>
      <c r="M7" s="203"/>
      <c r="N7" s="203"/>
      <c r="O7" s="204"/>
      <c r="P7" s="46"/>
      <c r="Q7" s="46"/>
      <c r="R7" s="202"/>
      <c r="S7" s="203"/>
      <c r="T7" s="204"/>
      <c r="U7" s="199"/>
      <c r="V7" s="200"/>
      <c r="W7" s="217"/>
    </row>
    <row r="8" spans="3:23" ht="24" customHeight="1" x14ac:dyDescent="0.25">
      <c r="C8" s="94" t="s">
        <v>56</v>
      </c>
      <c r="D8" s="70" t="s">
        <v>270</v>
      </c>
      <c r="E8" s="47" t="s">
        <v>70</v>
      </c>
      <c r="F8" s="199" t="s">
        <v>109</v>
      </c>
      <c r="G8" s="200"/>
      <c r="H8" s="200"/>
      <c r="I8" s="200"/>
      <c r="J8" s="201"/>
      <c r="K8" s="202" t="s">
        <v>65</v>
      </c>
      <c r="L8" s="203"/>
      <c r="M8" s="203"/>
      <c r="N8" s="203"/>
      <c r="O8" s="204"/>
      <c r="P8" s="46" t="s">
        <v>41</v>
      </c>
      <c r="Q8" s="88" t="s">
        <v>268</v>
      </c>
      <c r="R8" s="202"/>
      <c r="S8" s="203"/>
      <c r="T8" s="204"/>
      <c r="U8" s="199" t="s">
        <v>273</v>
      </c>
      <c r="V8" s="200"/>
      <c r="W8" s="217"/>
    </row>
    <row r="9" spans="3:23" ht="24" customHeight="1" x14ac:dyDescent="0.25">
      <c r="C9" s="39">
        <v>2</v>
      </c>
      <c r="D9" s="70" t="s">
        <v>271</v>
      </c>
      <c r="E9" s="47" t="s">
        <v>71</v>
      </c>
      <c r="F9" s="199" t="s">
        <v>109</v>
      </c>
      <c r="G9" s="200"/>
      <c r="H9" s="200"/>
      <c r="I9" s="200"/>
      <c r="J9" s="201"/>
      <c r="K9" s="202" t="s">
        <v>65</v>
      </c>
      <c r="L9" s="203"/>
      <c r="M9" s="203"/>
      <c r="N9" s="203"/>
      <c r="O9" s="204"/>
      <c r="P9" s="46" t="s">
        <v>41</v>
      </c>
      <c r="Q9" s="88" t="s">
        <v>269</v>
      </c>
      <c r="R9" s="202"/>
      <c r="S9" s="203"/>
      <c r="T9" s="204"/>
      <c r="U9" s="199" t="s">
        <v>273</v>
      </c>
      <c r="V9" s="200"/>
      <c r="W9" s="217"/>
    </row>
    <row r="10" spans="3:23" ht="24" customHeight="1" x14ac:dyDescent="0.25">
      <c r="C10" s="94"/>
      <c r="D10" s="70"/>
      <c r="E10" s="47"/>
      <c r="F10" s="199"/>
      <c r="G10" s="200"/>
      <c r="H10" s="200"/>
      <c r="I10" s="200"/>
      <c r="J10" s="201"/>
      <c r="K10" s="202"/>
      <c r="L10" s="203"/>
      <c r="M10" s="203"/>
      <c r="N10" s="203"/>
      <c r="O10" s="204"/>
      <c r="P10" s="46"/>
      <c r="Q10" s="88"/>
      <c r="R10" s="202"/>
      <c r="S10" s="203"/>
      <c r="T10" s="204"/>
      <c r="U10" s="199"/>
      <c r="V10" s="200"/>
      <c r="W10" s="217"/>
    </row>
    <row r="11" spans="3:23" ht="24" customHeight="1" x14ac:dyDescent="0.25">
      <c r="C11" s="94" t="s">
        <v>62</v>
      </c>
      <c r="D11" s="70" t="s">
        <v>67</v>
      </c>
      <c r="E11" s="47" t="s">
        <v>66</v>
      </c>
      <c r="F11" s="199" t="s">
        <v>109</v>
      </c>
      <c r="G11" s="200"/>
      <c r="H11" s="200"/>
      <c r="I11" s="200"/>
      <c r="J11" s="201"/>
      <c r="K11" s="202" t="s">
        <v>65</v>
      </c>
      <c r="L11" s="203"/>
      <c r="M11" s="203"/>
      <c r="N11" s="203"/>
      <c r="O11" s="204"/>
      <c r="P11" s="46" t="s">
        <v>20</v>
      </c>
      <c r="Q11" s="56">
        <v>20</v>
      </c>
      <c r="R11" s="202"/>
      <c r="S11" s="203"/>
      <c r="T11" s="204"/>
      <c r="U11" s="199" t="s">
        <v>273</v>
      </c>
      <c r="V11" s="200"/>
      <c r="W11" s="217"/>
    </row>
    <row r="12" spans="3:23" ht="24" customHeight="1" x14ac:dyDescent="0.25">
      <c r="C12" s="94"/>
      <c r="D12" s="70" t="s">
        <v>68</v>
      </c>
      <c r="E12" s="47"/>
      <c r="F12" s="48"/>
      <c r="G12" s="49"/>
      <c r="H12" s="49"/>
      <c r="I12" s="49"/>
      <c r="J12" s="50"/>
      <c r="K12" s="51"/>
      <c r="L12" s="52"/>
      <c r="M12" s="52"/>
      <c r="N12" s="52"/>
      <c r="O12" s="53"/>
      <c r="P12" s="46"/>
      <c r="Q12" s="56"/>
      <c r="R12" s="202"/>
      <c r="S12" s="203"/>
      <c r="T12" s="204"/>
      <c r="U12" s="199"/>
      <c r="V12" s="200"/>
      <c r="W12" s="217"/>
    </row>
    <row r="13" spans="3:23" ht="24" customHeight="1" x14ac:dyDescent="0.25">
      <c r="C13" s="39"/>
      <c r="D13" s="83" t="s">
        <v>272</v>
      </c>
      <c r="E13" s="47"/>
      <c r="F13" s="48"/>
      <c r="G13" s="49"/>
      <c r="H13" s="49"/>
      <c r="I13" s="49"/>
      <c r="J13" s="50"/>
      <c r="K13" s="202"/>
      <c r="L13" s="203"/>
      <c r="M13" s="203"/>
      <c r="N13" s="203"/>
      <c r="O13" s="204"/>
      <c r="P13" s="47"/>
      <c r="Q13" s="46"/>
      <c r="R13" s="202"/>
      <c r="S13" s="203"/>
      <c r="T13" s="204"/>
      <c r="U13" s="199"/>
      <c r="V13" s="200"/>
      <c r="W13" s="217"/>
    </row>
    <row r="14" spans="3:23" ht="24" customHeight="1" x14ac:dyDescent="0.25">
      <c r="C14" s="39">
        <v>4</v>
      </c>
      <c r="D14" s="83" t="s">
        <v>74</v>
      </c>
      <c r="E14" s="47" t="s">
        <v>72</v>
      </c>
      <c r="F14" s="199" t="s">
        <v>109</v>
      </c>
      <c r="G14" s="200"/>
      <c r="H14" s="200"/>
      <c r="I14" s="200"/>
      <c r="J14" s="201"/>
      <c r="K14" s="202" t="s">
        <v>65</v>
      </c>
      <c r="L14" s="203"/>
      <c r="M14" s="203"/>
      <c r="N14" s="203"/>
      <c r="O14" s="204"/>
      <c r="P14" s="46" t="s">
        <v>20</v>
      </c>
      <c r="Q14" s="56">
        <v>2</v>
      </c>
      <c r="R14" s="51"/>
      <c r="S14" s="52"/>
      <c r="T14" s="53"/>
      <c r="U14" s="199" t="s">
        <v>73</v>
      </c>
      <c r="V14" s="200"/>
      <c r="W14" s="217"/>
    </row>
    <row r="15" spans="3:23" ht="24" customHeight="1" x14ac:dyDescent="0.25">
      <c r="C15" s="39">
        <v>5</v>
      </c>
      <c r="D15" s="83" t="s">
        <v>75</v>
      </c>
      <c r="E15" s="47" t="s">
        <v>77</v>
      </c>
      <c r="F15" s="199" t="s">
        <v>109</v>
      </c>
      <c r="G15" s="200"/>
      <c r="H15" s="200"/>
      <c r="I15" s="200"/>
      <c r="J15" s="201"/>
      <c r="K15" s="202" t="s">
        <v>65</v>
      </c>
      <c r="L15" s="203"/>
      <c r="M15" s="203"/>
      <c r="N15" s="203"/>
      <c r="O15" s="204"/>
      <c r="P15" s="46" t="s">
        <v>20</v>
      </c>
      <c r="Q15" s="56">
        <v>8</v>
      </c>
      <c r="R15" s="51"/>
      <c r="S15" s="52"/>
      <c r="T15" s="53"/>
      <c r="U15" s="199" t="s">
        <v>76</v>
      </c>
      <c r="V15" s="200"/>
      <c r="W15" s="217"/>
    </row>
    <row r="16" spans="3:23" ht="27" customHeight="1" x14ac:dyDescent="0.25">
      <c r="C16" s="39">
        <v>6</v>
      </c>
      <c r="D16" s="83" t="s">
        <v>275</v>
      </c>
      <c r="E16" s="47"/>
      <c r="F16" s="199"/>
      <c r="G16" s="200"/>
      <c r="H16" s="200"/>
      <c r="I16" s="200"/>
      <c r="J16" s="201"/>
      <c r="K16" s="202" t="s">
        <v>65</v>
      </c>
      <c r="L16" s="203"/>
      <c r="M16" s="203"/>
      <c r="N16" s="203"/>
      <c r="O16" s="204"/>
      <c r="P16" s="46" t="s">
        <v>20</v>
      </c>
      <c r="Q16" s="56">
        <v>5</v>
      </c>
      <c r="R16" s="51"/>
      <c r="S16" s="52"/>
      <c r="T16" s="53"/>
      <c r="U16" s="199" t="s">
        <v>273</v>
      </c>
      <c r="V16" s="200"/>
      <c r="W16" s="217"/>
    </row>
    <row r="17" spans="3:25" ht="24" customHeight="1" x14ac:dyDescent="0.25">
      <c r="C17" s="39">
        <v>7</v>
      </c>
      <c r="D17" s="83" t="s">
        <v>276</v>
      </c>
      <c r="E17" s="47"/>
      <c r="F17" s="199"/>
      <c r="G17" s="200"/>
      <c r="H17" s="200"/>
      <c r="I17" s="200"/>
      <c r="J17" s="201"/>
      <c r="K17" s="202"/>
      <c r="L17" s="203"/>
      <c r="M17" s="203"/>
      <c r="N17" s="203"/>
      <c r="O17" s="204"/>
      <c r="P17" s="46" t="s">
        <v>20</v>
      </c>
      <c r="Q17" s="56">
        <v>5</v>
      </c>
      <c r="R17" s="51"/>
      <c r="S17" s="52"/>
      <c r="T17" s="53"/>
      <c r="U17" s="199" t="s">
        <v>273</v>
      </c>
      <c r="V17" s="200"/>
      <c r="W17" s="217"/>
    </row>
    <row r="18" spans="3:25" ht="24" customHeight="1" x14ac:dyDescent="0.25">
      <c r="C18" s="39">
        <v>8</v>
      </c>
      <c r="D18" s="83" t="s">
        <v>78</v>
      </c>
      <c r="E18" s="47"/>
      <c r="F18" s="199"/>
      <c r="G18" s="200"/>
      <c r="H18" s="200"/>
      <c r="I18" s="200"/>
      <c r="J18" s="201"/>
      <c r="K18" s="202"/>
      <c r="L18" s="203"/>
      <c r="M18" s="203"/>
      <c r="N18" s="203"/>
      <c r="O18" s="204"/>
      <c r="P18" s="46"/>
      <c r="Q18" s="92"/>
      <c r="R18" s="51"/>
      <c r="S18" s="52"/>
      <c r="T18" s="53"/>
      <c r="U18" s="199"/>
      <c r="V18" s="200"/>
      <c r="W18" s="217"/>
    </row>
    <row r="19" spans="3:25" ht="25.5" customHeight="1" x14ac:dyDescent="0.25">
      <c r="C19" s="39"/>
      <c r="D19" s="83" t="s">
        <v>80</v>
      </c>
      <c r="E19" s="47" t="s">
        <v>79</v>
      </c>
      <c r="F19" s="199" t="s">
        <v>108</v>
      </c>
      <c r="G19" s="200"/>
      <c r="H19" s="200"/>
      <c r="I19" s="200"/>
      <c r="J19" s="201"/>
      <c r="K19" s="202" t="s">
        <v>81</v>
      </c>
      <c r="L19" s="203"/>
      <c r="M19" s="203"/>
      <c r="N19" s="203"/>
      <c r="O19" s="204"/>
      <c r="P19" s="46" t="s">
        <v>20</v>
      </c>
      <c r="Q19" s="56">
        <v>5</v>
      </c>
      <c r="R19" s="202"/>
      <c r="S19" s="203"/>
      <c r="T19" s="204"/>
      <c r="U19" s="199"/>
      <c r="V19" s="200"/>
      <c r="W19" s="217"/>
      <c r="X19">
        <f>530/0.33</f>
        <v>1606.060606060606</v>
      </c>
      <c r="Y19">
        <f>X19/1000</f>
        <v>1.606060606060606</v>
      </c>
    </row>
    <row r="20" spans="3:25" ht="24" customHeight="1" x14ac:dyDescent="0.25">
      <c r="C20" s="39">
        <v>9</v>
      </c>
      <c r="D20" s="83" t="s">
        <v>57</v>
      </c>
      <c r="E20" s="47"/>
      <c r="F20" s="199"/>
      <c r="G20" s="200"/>
      <c r="H20" s="200"/>
      <c r="I20" s="200"/>
      <c r="J20" s="201"/>
      <c r="K20" s="202"/>
      <c r="L20" s="203"/>
      <c r="M20" s="203"/>
      <c r="N20" s="203"/>
      <c r="O20" s="204"/>
      <c r="P20" s="46"/>
      <c r="Q20" s="46"/>
      <c r="R20" s="51"/>
      <c r="S20" s="52"/>
      <c r="T20" s="53"/>
      <c r="U20" s="199"/>
      <c r="V20" s="200"/>
      <c r="W20" s="217"/>
    </row>
    <row r="21" spans="3:25" ht="24" customHeight="1" x14ac:dyDescent="0.25">
      <c r="C21" s="39"/>
      <c r="D21" s="83" t="s">
        <v>118</v>
      </c>
      <c r="E21" s="47" t="s">
        <v>58</v>
      </c>
      <c r="F21" s="199" t="s">
        <v>125</v>
      </c>
      <c r="G21" s="200"/>
      <c r="H21" s="200"/>
      <c r="I21" s="200"/>
      <c r="J21" s="201"/>
      <c r="K21" s="202" t="s">
        <v>81</v>
      </c>
      <c r="L21" s="203"/>
      <c r="M21" s="203"/>
      <c r="N21" s="203"/>
      <c r="O21" s="204"/>
      <c r="P21" s="46" t="s">
        <v>20</v>
      </c>
      <c r="Q21" s="56">
        <v>1</v>
      </c>
      <c r="R21" s="51"/>
      <c r="S21" s="52"/>
      <c r="T21" s="53"/>
      <c r="U21" s="199"/>
      <c r="V21" s="200"/>
      <c r="W21" s="217"/>
    </row>
    <row r="22" spans="3:25" ht="24" customHeight="1" x14ac:dyDescent="0.25">
      <c r="C22" s="39">
        <v>10</v>
      </c>
      <c r="D22" s="83" t="s">
        <v>78</v>
      </c>
      <c r="E22" s="47"/>
      <c r="F22" s="199"/>
      <c r="G22" s="200"/>
      <c r="H22" s="200"/>
      <c r="I22" s="200"/>
      <c r="J22" s="201"/>
      <c r="K22" s="51"/>
      <c r="L22" s="52"/>
      <c r="M22" s="52"/>
      <c r="N22" s="52"/>
      <c r="O22" s="53"/>
      <c r="P22" s="46"/>
      <c r="Q22" s="86"/>
      <c r="R22" s="51"/>
      <c r="S22" s="52"/>
      <c r="T22" s="53"/>
      <c r="U22" s="199"/>
      <c r="V22" s="200"/>
      <c r="W22" s="217"/>
    </row>
    <row r="23" spans="3:25" ht="24" customHeight="1" x14ac:dyDescent="0.25">
      <c r="C23" s="94"/>
      <c r="D23" s="83" t="s">
        <v>335</v>
      </c>
      <c r="E23" s="47" t="s">
        <v>79</v>
      </c>
      <c r="F23" s="199" t="s">
        <v>336</v>
      </c>
      <c r="G23" s="200"/>
      <c r="H23" s="200"/>
      <c r="I23" s="200"/>
      <c r="J23" s="201"/>
      <c r="K23" s="202" t="s">
        <v>81</v>
      </c>
      <c r="L23" s="203"/>
      <c r="M23" s="203"/>
      <c r="N23" s="203"/>
      <c r="O23" s="204"/>
      <c r="P23" s="46" t="s">
        <v>20</v>
      </c>
      <c r="Q23" s="56">
        <v>1</v>
      </c>
      <c r="R23" s="51"/>
      <c r="S23" s="52"/>
      <c r="T23" s="53"/>
      <c r="U23" s="199"/>
      <c r="V23" s="200"/>
      <c r="W23" s="217"/>
    </row>
    <row r="24" spans="3:25" ht="24" customHeight="1" x14ac:dyDescent="0.25">
      <c r="C24" s="39">
        <v>11</v>
      </c>
      <c r="D24" s="70" t="s">
        <v>106</v>
      </c>
      <c r="E24" s="47" t="s">
        <v>82</v>
      </c>
      <c r="F24" s="199" t="s">
        <v>107</v>
      </c>
      <c r="G24" s="200"/>
      <c r="H24" s="200"/>
      <c r="I24" s="200"/>
      <c r="J24" s="201"/>
      <c r="K24" s="202"/>
      <c r="L24" s="203"/>
      <c r="M24" s="203"/>
      <c r="N24" s="203"/>
      <c r="O24" s="204"/>
      <c r="P24" s="46" t="s">
        <v>20</v>
      </c>
      <c r="Q24" s="56">
        <v>10</v>
      </c>
      <c r="R24" s="202"/>
      <c r="S24" s="203"/>
      <c r="T24" s="204"/>
      <c r="U24" s="251"/>
      <c r="V24" s="252"/>
      <c r="W24" s="253"/>
    </row>
    <row r="25" spans="3:25" ht="24" customHeight="1" x14ac:dyDescent="0.25">
      <c r="C25" s="40">
        <v>12</v>
      </c>
      <c r="D25" s="70" t="s">
        <v>119</v>
      </c>
      <c r="E25" s="47" t="s">
        <v>82</v>
      </c>
      <c r="F25" s="199" t="s">
        <v>120</v>
      </c>
      <c r="G25" s="200"/>
      <c r="H25" s="200"/>
      <c r="I25" s="200"/>
      <c r="J25" s="201"/>
      <c r="K25" s="202"/>
      <c r="L25" s="203"/>
      <c r="M25" s="203"/>
      <c r="N25" s="203"/>
      <c r="O25" s="204"/>
      <c r="P25" s="46" t="s">
        <v>20</v>
      </c>
      <c r="Q25" s="56">
        <v>2</v>
      </c>
      <c r="R25" s="205"/>
      <c r="S25" s="205"/>
      <c r="T25" s="205"/>
      <c r="U25" s="251"/>
      <c r="V25" s="252"/>
      <c r="W25" s="253"/>
    </row>
    <row r="26" spans="3:25" ht="24" customHeight="1" x14ac:dyDescent="0.25">
      <c r="C26" s="39">
        <v>13</v>
      </c>
      <c r="D26" s="83" t="s">
        <v>35</v>
      </c>
      <c r="E26" s="47"/>
      <c r="F26" s="199" t="s">
        <v>36</v>
      </c>
      <c r="G26" s="200"/>
      <c r="H26" s="200"/>
      <c r="I26" s="200"/>
      <c r="J26" s="201"/>
      <c r="K26" s="202"/>
      <c r="L26" s="203"/>
      <c r="M26" s="203"/>
      <c r="N26" s="203"/>
      <c r="O26" s="204"/>
      <c r="P26" s="46" t="s">
        <v>20</v>
      </c>
      <c r="Q26" s="56">
        <v>4</v>
      </c>
      <c r="R26" s="202"/>
      <c r="S26" s="203"/>
      <c r="T26" s="204"/>
      <c r="U26" s="251"/>
      <c r="V26" s="252"/>
      <c r="W26" s="253"/>
    </row>
    <row r="27" spans="3:25" ht="24.75" customHeight="1" x14ac:dyDescent="0.25">
      <c r="C27" s="94" t="s">
        <v>84</v>
      </c>
      <c r="D27" s="83" t="s">
        <v>37</v>
      </c>
      <c r="E27" s="46"/>
      <c r="F27" s="199" t="s">
        <v>105</v>
      </c>
      <c r="G27" s="200"/>
      <c r="H27" s="200"/>
      <c r="I27" s="200"/>
      <c r="J27" s="201"/>
      <c r="K27" s="51"/>
      <c r="L27" s="52"/>
      <c r="M27" s="52"/>
      <c r="N27" s="52"/>
      <c r="O27" s="53"/>
      <c r="P27" s="46" t="s">
        <v>20</v>
      </c>
      <c r="Q27" s="56">
        <v>6</v>
      </c>
      <c r="R27" s="202"/>
      <c r="S27" s="203"/>
      <c r="T27" s="204"/>
      <c r="U27" s="199"/>
      <c r="V27" s="200"/>
      <c r="W27" s="217"/>
    </row>
    <row r="28" spans="3:25" ht="24.75" customHeight="1" x14ac:dyDescent="0.25">
      <c r="C28" s="94"/>
      <c r="D28" s="70" t="s">
        <v>85</v>
      </c>
      <c r="E28" s="47"/>
      <c r="F28" s="199"/>
      <c r="G28" s="200"/>
      <c r="H28" s="200"/>
      <c r="I28" s="200"/>
      <c r="J28" s="201"/>
      <c r="K28" s="202"/>
      <c r="L28" s="203"/>
      <c r="M28" s="203"/>
      <c r="N28" s="203"/>
      <c r="O28" s="204"/>
      <c r="P28" s="46"/>
      <c r="Q28" s="56"/>
      <c r="R28" s="202"/>
      <c r="S28" s="203"/>
      <c r="T28" s="204"/>
      <c r="U28" s="247"/>
      <c r="V28" s="248"/>
      <c r="W28" s="249"/>
    </row>
    <row r="29" spans="3:25" ht="24.75" customHeight="1" x14ac:dyDescent="0.25">
      <c r="C29" s="94" t="s">
        <v>320</v>
      </c>
      <c r="D29" s="85" t="s">
        <v>277</v>
      </c>
      <c r="E29" s="47" t="s">
        <v>86</v>
      </c>
      <c r="F29" s="199" t="s">
        <v>101</v>
      </c>
      <c r="G29" s="200"/>
      <c r="H29" s="200"/>
      <c r="I29" s="200"/>
      <c r="J29" s="201"/>
      <c r="K29" s="51"/>
      <c r="L29" s="52"/>
      <c r="M29" s="52"/>
      <c r="N29" s="52"/>
      <c r="O29" s="53"/>
      <c r="P29" s="46" t="s">
        <v>32</v>
      </c>
      <c r="Q29" s="92">
        <v>85</v>
      </c>
      <c r="R29" s="205"/>
      <c r="S29" s="205"/>
      <c r="T29" s="205"/>
      <c r="U29" s="208" t="s">
        <v>87</v>
      </c>
      <c r="V29" s="209"/>
      <c r="W29" s="210"/>
    </row>
    <row r="30" spans="3:25" ht="24.75" customHeight="1" thickBot="1" x14ac:dyDescent="0.3">
      <c r="C30" s="41"/>
      <c r="D30" s="57"/>
      <c r="E30" s="58"/>
      <c r="F30" s="58"/>
      <c r="G30" s="58"/>
      <c r="H30" s="59"/>
      <c r="I30" s="58"/>
      <c r="J30" s="58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58"/>
      <c r="V30" s="58"/>
      <c r="W30" s="61"/>
    </row>
    <row r="31" spans="3:25" ht="14.25" customHeight="1" thickBot="1" x14ac:dyDescent="0.3">
      <c r="C31" s="41"/>
      <c r="D31" s="58"/>
      <c r="E31" s="58"/>
      <c r="F31" s="58"/>
      <c r="G31" s="63" t="s">
        <v>2</v>
      </c>
      <c r="H31" s="64">
        <v>0</v>
      </c>
      <c r="I31" s="63" t="s">
        <v>4</v>
      </c>
      <c r="J31" s="206" t="s">
        <v>5</v>
      </c>
      <c r="K31" s="207"/>
      <c r="L31" s="206" t="s">
        <v>6</v>
      </c>
      <c r="M31" s="207"/>
      <c r="N31" s="65" t="s">
        <v>7</v>
      </c>
      <c r="O31" s="269" t="str">
        <f>Обложка!N44</f>
        <v>Строительство нового корпуса Спортблок при КГУ "Комплекс школа-ясли-сад" отдела образования по району Самар УО ВКО, расположенного в ВКО, р.Самар, Кулынжонский сельский округ, с. Кулынжон</v>
      </c>
      <c r="P31" s="270"/>
      <c r="Q31" s="270"/>
      <c r="R31" s="270"/>
      <c r="S31" s="270"/>
      <c r="T31" s="270"/>
      <c r="U31" s="270"/>
      <c r="V31" s="271"/>
      <c r="W31" s="62" t="s">
        <v>4</v>
      </c>
    </row>
    <row r="32" spans="3:25" ht="14.25" customHeight="1" thickBot="1" x14ac:dyDescent="0.3">
      <c r="C32" s="42"/>
      <c r="D32" s="58"/>
      <c r="E32" s="58"/>
      <c r="F32" s="58"/>
      <c r="G32" s="63"/>
      <c r="H32" s="64"/>
      <c r="I32" s="63"/>
      <c r="J32" s="206"/>
      <c r="K32" s="207"/>
      <c r="L32" s="206"/>
      <c r="M32" s="207"/>
      <c r="N32" s="65"/>
      <c r="O32" s="272"/>
      <c r="P32" s="273"/>
      <c r="Q32" s="273"/>
      <c r="R32" s="273"/>
      <c r="S32" s="273"/>
      <c r="T32" s="273"/>
      <c r="U32" s="273"/>
      <c r="V32" s="274"/>
      <c r="W32" s="227">
        <v>1</v>
      </c>
    </row>
    <row r="33" spans="3:23" ht="14.25" customHeight="1" thickBot="1" x14ac:dyDescent="0.3">
      <c r="C33" s="43"/>
      <c r="D33" s="66"/>
      <c r="E33" s="66"/>
      <c r="F33" s="66"/>
      <c r="G33" s="63"/>
      <c r="H33" s="64"/>
      <c r="I33" s="63"/>
      <c r="J33" s="206"/>
      <c r="K33" s="207"/>
      <c r="L33" s="206"/>
      <c r="M33" s="207"/>
      <c r="N33" s="65"/>
      <c r="O33" s="275"/>
      <c r="P33" s="276"/>
      <c r="Q33" s="276"/>
      <c r="R33" s="276"/>
      <c r="S33" s="276"/>
      <c r="T33" s="276"/>
      <c r="U33" s="276"/>
      <c r="V33" s="277"/>
      <c r="W33" s="228"/>
    </row>
    <row r="34" spans="3:23" ht="30" customHeight="1" x14ac:dyDescent="0.25">
      <c r="C34" s="233" t="s">
        <v>21</v>
      </c>
      <c r="D34" s="235" t="s">
        <v>22</v>
      </c>
      <c r="E34" s="235" t="s">
        <v>23</v>
      </c>
      <c r="F34" s="218" t="s">
        <v>24</v>
      </c>
      <c r="G34" s="219"/>
      <c r="H34" s="219"/>
      <c r="I34" s="219"/>
      <c r="J34" s="220"/>
      <c r="K34" s="218" t="s">
        <v>25</v>
      </c>
      <c r="L34" s="219"/>
      <c r="M34" s="219"/>
      <c r="N34" s="219"/>
      <c r="O34" s="220"/>
      <c r="P34" s="235" t="s">
        <v>26</v>
      </c>
      <c r="Q34" s="235" t="s">
        <v>3</v>
      </c>
      <c r="R34" s="218" t="s">
        <v>27</v>
      </c>
      <c r="S34" s="219"/>
      <c r="T34" s="220"/>
      <c r="U34" s="218" t="s">
        <v>28</v>
      </c>
      <c r="V34" s="219"/>
      <c r="W34" s="224"/>
    </row>
    <row r="35" spans="3:23" ht="49.5" customHeight="1" x14ac:dyDescent="0.25">
      <c r="C35" s="234"/>
      <c r="D35" s="236"/>
      <c r="E35" s="236"/>
      <c r="F35" s="221"/>
      <c r="G35" s="222"/>
      <c r="H35" s="222"/>
      <c r="I35" s="222"/>
      <c r="J35" s="223"/>
      <c r="K35" s="221"/>
      <c r="L35" s="222"/>
      <c r="M35" s="222"/>
      <c r="N35" s="222"/>
      <c r="O35" s="223"/>
      <c r="P35" s="236"/>
      <c r="Q35" s="236"/>
      <c r="R35" s="221"/>
      <c r="S35" s="222"/>
      <c r="T35" s="223"/>
      <c r="U35" s="221"/>
      <c r="V35" s="222"/>
      <c r="W35" s="225"/>
    </row>
    <row r="36" spans="3:23" ht="24" customHeight="1" x14ac:dyDescent="0.25">
      <c r="C36" s="37">
        <v>1</v>
      </c>
      <c r="D36" s="46">
        <v>2</v>
      </c>
      <c r="E36" s="46">
        <v>3</v>
      </c>
      <c r="F36" s="202">
        <v>4</v>
      </c>
      <c r="G36" s="203"/>
      <c r="H36" s="203"/>
      <c r="I36" s="203"/>
      <c r="J36" s="204"/>
      <c r="K36" s="202">
        <v>5</v>
      </c>
      <c r="L36" s="203"/>
      <c r="M36" s="203"/>
      <c r="N36" s="203"/>
      <c r="O36" s="204"/>
      <c r="P36" s="46">
        <v>6</v>
      </c>
      <c r="Q36" s="46">
        <v>7</v>
      </c>
      <c r="R36" s="202">
        <v>8</v>
      </c>
      <c r="S36" s="203"/>
      <c r="T36" s="204"/>
      <c r="U36" s="199">
        <v>9</v>
      </c>
      <c r="V36" s="200"/>
      <c r="W36" s="217"/>
    </row>
    <row r="37" spans="3:23" ht="24" customHeight="1" x14ac:dyDescent="0.25">
      <c r="C37" s="39">
        <v>16</v>
      </c>
      <c r="D37" s="85" t="s">
        <v>102</v>
      </c>
      <c r="E37" s="47" t="s">
        <v>86</v>
      </c>
      <c r="F37" s="199" t="s">
        <v>104</v>
      </c>
      <c r="G37" s="200"/>
      <c r="H37" s="200"/>
      <c r="I37" s="200"/>
      <c r="J37" s="201"/>
      <c r="K37" s="202"/>
      <c r="L37" s="203"/>
      <c r="M37" s="203"/>
      <c r="N37" s="203"/>
      <c r="O37" s="204"/>
      <c r="P37" s="46" t="s">
        <v>32</v>
      </c>
      <c r="Q37" s="92">
        <v>16</v>
      </c>
      <c r="R37" s="202"/>
      <c r="S37" s="203"/>
      <c r="T37" s="204"/>
      <c r="U37" s="208" t="s">
        <v>87</v>
      </c>
      <c r="V37" s="209"/>
      <c r="W37" s="210"/>
    </row>
    <row r="38" spans="3:23" ht="24" customHeight="1" x14ac:dyDescent="0.25">
      <c r="C38" s="39">
        <v>17</v>
      </c>
      <c r="D38" s="85" t="s">
        <v>278</v>
      </c>
      <c r="E38" s="47" t="s">
        <v>86</v>
      </c>
      <c r="F38" s="199" t="s">
        <v>279</v>
      </c>
      <c r="G38" s="200"/>
      <c r="H38" s="200"/>
      <c r="I38" s="200"/>
      <c r="J38" s="201"/>
      <c r="K38" s="202"/>
      <c r="L38" s="203"/>
      <c r="M38" s="203"/>
      <c r="N38" s="203"/>
      <c r="O38" s="204"/>
      <c r="P38" s="46" t="s">
        <v>32</v>
      </c>
      <c r="Q38" s="92">
        <v>23</v>
      </c>
      <c r="R38" s="202"/>
      <c r="S38" s="203"/>
      <c r="T38" s="204"/>
      <c r="U38" s="208" t="s">
        <v>87</v>
      </c>
      <c r="V38" s="209"/>
      <c r="W38" s="210"/>
    </row>
    <row r="39" spans="3:23" ht="24" customHeight="1" x14ac:dyDescent="0.25">
      <c r="C39" s="39">
        <v>18</v>
      </c>
      <c r="D39" s="83" t="s">
        <v>39</v>
      </c>
      <c r="E39" s="47"/>
      <c r="F39" s="199"/>
      <c r="G39" s="200"/>
      <c r="H39" s="200"/>
      <c r="I39" s="200"/>
      <c r="J39" s="201"/>
      <c r="K39" s="202"/>
      <c r="L39" s="203"/>
      <c r="M39" s="203"/>
      <c r="N39" s="203"/>
      <c r="O39" s="204"/>
      <c r="P39" s="46" t="s">
        <v>32</v>
      </c>
      <c r="Q39" s="97">
        <f>85+16+23</f>
        <v>124</v>
      </c>
      <c r="R39" s="205"/>
      <c r="S39" s="205"/>
      <c r="T39" s="205"/>
      <c r="U39" s="208"/>
      <c r="V39" s="209"/>
      <c r="W39" s="210"/>
    </row>
    <row r="40" spans="3:23" ht="24" customHeight="1" x14ac:dyDescent="0.25">
      <c r="C40" s="39"/>
      <c r="D40" s="95" t="s">
        <v>88</v>
      </c>
      <c r="E40" s="47"/>
      <c r="F40" s="199"/>
      <c r="G40" s="200"/>
      <c r="H40" s="200"/>
      <c r="I40" s="200"/>
      <c r="J40" s="201"/>
      <c r="K40" s="51"/>
      <c r="L40" s="52"/>
      <c r="M40" s="52"/>
      <c r="N40" s="52"/>
      <c r="O40" s="53"/>
      <c r="P40" s="46"/>
      <c r="Q40" s="92"/>
      <c r="R40" s="205"/>
      <c r="S40" s="205"/>
      <c r="T40" s="205"/>
      <c r="U40" s="208"/>
      <c r="V40" s="209"/>
      <c r="W40" s="210"/>
    </row>
    <row r="41" spans="3:23" ht="24" customHeight="1" x14ac:dyDescent="0.25">
      <c r="C41" s="39">
        <v>19</v>
      </c>
      <c r="D41" s="83" t="s">
        <v>89</v>
      </c>
      <c r="E41" s="47"/>
      <c r="F41" s="48"/>
      <c r="G41" s="49"/>
      <c r="H41" s="49"/>
      <c r="I41" s="49"/>
      <c r="J41" s="50"/>
      <c r="K41" s="51"/>
      <c r="L41" s="52"/>
      <c r="M41" s="52"/>
      <c r="N41" s="52"/>
      <c r="O41" s="53"/>
      <c r="P41" s="46" t="s">
        <v>97</v>
      </c>
      <c r="Q41" s="97">
        <v>12.3</v>
      </c>
      <c r="R41" s="205"/>
      <c r="S41" s="205"/>
      <c r="T41" s="205"/>
      <c r="U41" s="208"/>
      <c r="V41" s="209"/>
      <c r="W41" s="210"/>
    </row>
    <row r="42" spans="3:23" ht="24" customHeight="1" x14ac:dyDescent="0.25">
      <c r="C42" s="39">
        <v>20</v>
      </c>
      <c r="D42" s="83" t="s">
        <v>90</v>
      </c>
      <c r="E42" s="47"/>
      <c r="F42" s="48"/>
      <c r="G42" s="49"/>
      <c r="H42" s="49"/>
      <c r="I42" s="49"/>
      <c r="J42" s="50"/>
      <c r="K42" s="51"/>
      <c r="L42" s="52"/>
      <c r="M42" s="52"/>
      <c r="N42" s="52"/>
      <c r="O42" s="53"/>
      <c r="P42" s="46" t="s">
        <v>97</v>
      </c>
      <c r="Q42" s="97">
        <v>12.3</v>
      </c>
      <c r="R42" s="202"/>
      <c r="S42" s="203"/>
      <c r="T42" s="204"/>
      <c r="U42" s="208"/>
      <c r="V42" s="209"/>
      <c r="W42" s="210"/>
    </row>
    <row r="43" spans="3:23" ht="24" customHeight="1" x14ac:dyDescent="0.25">
      <c r="C43" s="39">
        <v>21</v>
      </c>
      <c r="D43" s="83" t="s">
        <v>91</v>
      </c>
      <c r="E43" s="47"/>
      <c r="F43" s="199" t="s">
        <v>94</v>
      </c>
      <c r="G43" s="200"/>
      <c r="H43" s="200"/>
      <c r="I43" s="200"/>
      <c r="J43" s="201"/>
      <c r="K43" s="51"/>
      <c r="L43" s="52"/>
      <c r="M43" s="52"/>
      <c r="N43" s="52"/>
      <c r="O43" s="53"/>
      <c r="P43" s="46" t="s">
        <v>97</v>
      </c>
      <c r="Q43" s="97">
        <v>12.6</v>
      </c>
      <c r="R43" s="202"/>
      <c r="S43" s="203"/>
      <c r="T43" s="204"/>
      <c r="U43" s="208"/>
      <c r="V43" s="209"/>
      <c r="W43" s="210"/>
    </row>
    <row r="44" spans="3:23" ht="24" customHeight="1" x14ac:dyDescent="0.25">
      <c r="C44" s="39">
        <v>22</v>
      </c>
      <c r="D44" s="70" t="s">
        <v>92</v>
      </c>
      <c r="E44" s="47"/>
      <c r="F44" s="199" t="s">
        <v>95</v>
      </c>
      <c r="G44" s="200"/>
      <c r="H44" s="200"/>
      <c r="I44" s="200"/>
      <c r="J44" s="201"/>
      <c r="K44" s="202"/>
      <c r="L44" s="203"/>
      <c r="M44" s="203"/>
      <c r="N44" s="203"/>
      <c r="O44" s="204"/>
      <c r="P44" s="46" t="s">
        <v>97</v>
      </c>
      <c r="Q44" s="97">
        <v>12.6</v>
      </c>
      <c r="R44" s="202"/>
      <c r="S44" s="203"/>
      <c r="T44" s="204"/>
      <c r="U44" s="199"/>
      <c r="V44" s="200"/>
      <c r="W44" s="217"/>
    </row>
    <row r="45" spans="3:23" ht="24" customHeight="1" x14ac:dyDescent="0.25">
      <c r="C45" s="39">
        <v>23</v>
      </c>
      <c r="D45" s="70" t="s">
        <v>93</v>
      </c>
      <c r="E45" s="47"/>
      <c r="F45" s="199" t="s">
        <v>96</v>
      </c>
      <c r="G45" s="200"/>
      <c r="H45" s="200"/>
      <c r="I45" s="200"/>
      <c r="J45" s="201"/>
      <c r="K45" s="202"/>
      <c r="L45" s="203"/>
      <c r="M45" s="203"/>
      <c r="N45" s="203"/>
      <c r="O45" s="204"/>
      <c r="P45" s="46" t="s">
        <v>97</v>
      </c>
      <c r="Q45" s="90" t="s">
        <v>280</v>
      </c>
      <c r="R45" s="202"/>
      <c r="S45" s="203"/>
      <c r="T45" s="204"/>
      <c r="U45" s="199"/>
      <c r="V45" s="200"/>
      <c r="W45" s="217"/>
    </row>
    <row r="46" spans="3:23" ht="24" customHeight="1" x14ac:dyDescent="0.25">
      <c r="C46" s="39"/>
      <c r="D46" s="70" t="s">
        <v>98</v>
      </c>
      <c r="E46" s="47"/>
      <c r="F46" s="199"/>
      <c r="G46" s="200"/>
      <c r="H46" s="200"/>
      <c r="I46" s="200"/>
      <c r="J46" s="201"/>
      <c r="K46" s="51"/>
      <c r="L46" s="52"/>
      <c r="M46" s="52"/>
      <c r="N46" s="52"/>
      <c r="O46" s="53"/>
      <c r="P46" s="46"/>
      <c r="Q46" s="46"/>
      <c r="R46" s="202"/>
      <c r="S46" s="203"/>
      <c r="T46" s="204"/>
      <c r="U46" s="199"/>
      <c r="V46" s="200"/>
      <c r="W46" s="217"/>
    </row>
    <row r="47" spans="3:23" ht="24" customHeight="1" x14ac:dyDescent="0.25">
      <c r="C47" s="39">
        <v>24</v>
      </c>
      <c r="D47" s="103" t="s">
        <v>281</v>
      </c>
      <c r="E47" s="47" t="s">
        <v>38</v>
      </c>
      <c r="F47" s="199" t="s">
        <v>99</v>
      </c>
      <c r="G47" s="200"/>
      <c r="H47" s="200"/>
      <c r="I47" s="200"/>
      <c r="J47" s="201"/>
      <c r="K47" s="202"/>
      <c r="L47" s="203"/>
      <c r="M47" s="203"/>
      <c r="N47" s="203"/>
      <c r="O47" s="204"/>
      <c r="P47" s="46" t="s">
        <v>32</v>
      </c>
      <c r="Q47" s="92">
        <v>85</v>
      </c>
      <c r="R47" s="202"/>
      <c r="S47" s="203"/>
      <c r="T47" s="204"/>
      <c r="U47" s="199"/>
      <c r="V47" s="200"/>
      <c r="W47" s="217"/>
    </row>
    <row r="48" spans="3:23" ht="24" customHeight="1" x14ac:dyDescent="0.25">
      <c r="C48" s="39">
        <v>25</v>
      </c>
      <c r="D48" s="103" t="s">
        <v>103</v>
      </c>
      <c r="E48" s="47" t="s">
        <v>38</v>
      </c>
      <c r="F48" s="199" t="s">
        <v>100</v>
      </c>
      <c r="G48" s="200"/>
      <c r="H48" s="200"/>
      <c r="I48" s="200"/>
      <c r="J48" s="201"/>
      <c r="K48" s="202"/>
      <c r="L48" s="203"/>
      <c r="M48" s="203"/>
      <c r="N48" s="203"/>
      <c r="O48" s="204"/>
      <c r="P48" s="46" t="s">
        <v>32</v>
      </c>
      <c r="Q48" s="92">
        <v>16</v>
      </c>
      <c r="R48" s="202"/>
      <c r="S48" s="203"/>
      <c r="T48" s="204"/>
      <c r="U48" s="199"/>
      <c r="V48" s="200"/>
      <c r="W48" s="217"/>
    </row>
    <row r="49" spans="3:23" ht="24" customHeight="1" x14ac:dyDescent="0.25">
      <c r="C49" s="46">
        <v>26</v>
      </c>
      <c r="D49" s="103" t="s">
        <v>282</v>
      </c>
      <c r="E49" s="47" t="s">
        <v>38</v>
      </c>
      <c r="F49" s="199" t="s">
        <v>283</v>
      </c>
      <c r="G49" s="200"/>
      <c r="H49" s="200"/>
      <c r="I49" s="200"/>
      <c r="J49" s="201"/>
      <c r="K49" s="202"/>
      <c r="L49" s="203"/>
      <c r="M49" s="203"/>
      <c r="N49" s="203"/>
      <c r="O49" s="204"/>
      <c r="P49" s="46" t="s">
        <v>32</v>
      </c>
      <c r="Q49" s="92">
        <v>23</v>
      </c>
      <c r="R49" s="202"/>
      <c r="S49" s="203"/>
      <c r="T49" s="204"/>
      <c r="U49" s="199"/>
      <c r="V49" s="200"/>
      <c r="W49" s="217"/>
    </row>
    <row r="50" spans="3:23" ht="24" customHeight="1" x14ac:dyDescent="0.25">
      <c r="C50" s="39">
        <v>27</v>
      </c>
      <c r="D50" s="70" t="s">
        <v>121</v>
      </c>
      <c r="E50" s="47"/>
      <c r="F50" s="199" t="s">
        <v>123</v>
      </c>
      <c r="G50" s="200"/>
      <c r="H50" s="200"/>
      <c r="I50" s="200"/>
      <c r="J50" s="201"/>
      <c r="K50" s="202"/>
      <c r="L50" s="203"/>
      <c r="M50" s="203"/>
      <c r="N50" s="203"/>
      <c r="O50" s="204"/>
      <c r="P50" s="46" t="s">
        <v>122</v>
      </c>
      <c r="Q50" s="54">
        <v>82.2</v>
      </c>
      <c r="R50" s="202"/>
      <c r="S50" s="203"/>
      <c r="T50" s="204"/>
      <c r="U50" s="199"/>
      <c r="V50" s="200"/>
      <c r="W50" s="217"/>
    </row>
    <row r="51" spans="3:23" ht="24" customHeight="1" x14ac:dyDescent="0.25">
      <c r="C51" s="39"/>
      <c r="D51" s="70"/>
      <c r="E51" s="47"/>
      <c r="F51" s="199"/>
      <c r="G51" s="200"/>
      <c r="H51" s="200"/>
      <c r="I51" s="200"/>
      <c r="J51" s="201"/>
      <c r="K51" s="202"/>
      <c r="L51" s="203"/>
      <c r="M51" s="203"/>
      <c r="N51" s="203"/>
      <c r="O51" s="204"/>
      <c r="P51" s="46"/>
      <c r="Q51" s="97"/>
      <c r="R51" s="205"/>
      <c r="S51" s="205"/>
      <c r="T51" s="205"/>
      <c r="U51" s="247"/>
      <c r="V51" s="248"/>
      <c r="W51" s="249"/>
    </row>
    <row r="52" spans="3:23" ht="24" customHeight="1" x14ac:dyDescent="0.25">
      <c r="C52" s="39"/>
      <c r="D52" s="96" t="s">
        <v>284</v>
      </c>
      <c r="E52" s="47"/>
      <c r="F52" s="199"/>
      <c r="G52" s="200"/>
      <c r="H52" s="200"/>
      <c r="I52" s="200"/>
      <c r="J52" s="201"/>
      <c r="K52" s="202"/>
      <c r="L52" s="203"/>
      <c r="M52" s="203"/>
      <c r="N52" s="203"/>
      <c r="O52" s="204"/>
      <c r="P52" s="46"/>
      <c r="Q52" s="46"/>
      <c r="R52" s="202"/>
      <c r="S52" s="203"/>
      <c r="T52" s="204"/>
      <c r="U52" s="199"/>
      <c r="V52" s="200"/>
      <c r="W52" s="217"/>
    </row>
    <row r="53" spans="3:23" ht="24" customHeight="1" x14ac:dyDescent="0.25">
      <c r="C53" s="94"/>
      <c r="D53" s="70" t="s">
        <v>286</v>
      </c>
      <c r="E53" s="47" t="s">
        <v>285</v>
      </c>
      <c r="F53" s="199"/>
      <c r="G53" s="200"/>
      <c r="H53" s="200"/>
      <c r="I53" s="200"/>
      <c r="J53" s="201"/>
      <c r="K53" s="202"/>
      <c r="L53" s="203"/>
      <c r="M53" s="203"/>
      <c r="N53" s="203"/>
      <c r="O53" s="204"/>
      <c r="P53" s="46"/>
      <c r="Q53" s="92"/>
      <c r="R53" s="202"/>
      <c r="S53" s="203"/>
      <c r="T53" s="204"/>
      <c r="U53" s="199"/>
      <c r="V53" s="200"/>
      <c r="W53" s="217"/>
    </row>
    <row r="54" spans="3:23" ht="24" customHeight="1" x14ac:dyDescent="0.25">
      <c r="C54" s="39"/>
      <c r="D54" s="70" t="s">
        <v>287</v>
      </c>
      <c r="E54" s="47"/>
      <c r="F54" s="199"/>
      <c r="G54" s="200"/>
      <c r="H54" s="200"/>
      <c r="I54" s="200"/>
      <c r="J54" s="201"/>
      <c r="K54" s="202"/>
      <c r="L54" s="203"/>
      <c r="M54" s="203"/>
      <c r="N54" s="203"/>
      <c r="O54" s="204"/>
      <c r="P54" s="46"/>
      <c r="Q54" s="92"/>
      <c r="R54" s="202"/>
      <c r="S54" s="203"/>
      <c r="T54" s="204"/>
      <c r="U54" s="199"/>
      <c r="V54" s="200"/>
      <c r="W54" s="217"/>
    </row>
    <row r="55" spans="3:23" ht="24" customHeight="1" x14ac:dyDescent="0.25">
      <c r="C55" s="94" t="s">
        <v>56</v>
      </c>
      <c r="D55" s="103" t="s">
        <v>289</v>
      </c>
      <c r="E55" s="47"/>
      <c r="F55" s="199" t="s">
        <v>292</v>
      </c>
      <c r="G55" s="200"/>
      <c r="H55" s="200"/>
      <c r="I55" s="200"/>
      <c r="J55" s="201"/>
      <c r="K55" s="202"/>
      <c r="L55" s="203"/>
      <c r="M55" s="203"/>
      <c r="N55" s="203"/>
      <c r="O55" s="204"/>
      <c r="P55" s="46" t="s">
        <v>41</v>
      </c>
      <c r="Q55" s="89" t="s">
        <v>254</v>
      </c>
      <c r="R55" s="202"/>
      <c r="S55" s="203"/>
      <c r="T55" s="204"/>
      <c r="U55" s="199"/>
      <c r="V55" s="200"/>
      <c r="W55" s="217"/>
    </row>
    <row r="56" spans="3:23" ht="24" customHeight="1" x14ac:dyDescent="0.25">
      <c r="C56" s="94" t="s">
        <v>54</v>
      </c>
      <c r="D56" s="103" t="s">
        <v>290</v>
      </c>
      <c r="E56" s="47"/>
      <c r="F56" s="199" t="s">
        <v>291</v>
      </c>
      <c r="G56" s="200"/>
      <c r="H56" s="200"/>
      <c r="I56" s="200"/>
      <c r="J56" s="201"/>
      <c r="K56" s="51"/>
      <c r="L56" s="52"/>
      <c r="M56" s="52"/>
      <c r="N56" s="52"/>
      <c r="O56" s="53"/>
      <c r="P56" s="46" t="s">
        <v>41</v>
      </c>
      <c r="Q56" s="89" t="s">
        <v>219</v>
      </c>
      <c r="R56" s="202"/>
      <c r="S56" s="203"/>
      <c r="T56" s="204"/>
      <c r="U56" s="208"/>
      <c r="V56" s="209"/>
      <c r="W56" s="210"/>
    </row>
    <row r="57" spans="3:23" ht="24" customHeight="1" x14ac:dyDescent="0.25">
      <c r="C57" s="94"/>
      <c r="D57" s="70" t="s">
        <v>294</v>
      </c>
      <c r="E57" s="47" t="s">
        <v>293</v>
      </c>
      <c r="F57" s="199"/>
      <c r="G57" s="200"/>
      <c r="H57" s="200"/>
      <c r="I57" s="200"/>
      <c r="J57" s="201"/>
      <c r="K57" s="51"/>
      <c r="L57" s="52"/>
      <c r="M57" s="52"/>
      <c r="N57" s="52"/>
      <c r="O57" s="53"/>
      <c r="P57" s="46"/>
      <c r="Q57" s="92"/>
      <c r="R57" s="202"/>
      <c r="S57" s="203"/>
      <c r="T57" s="204"/>
      <c r="U57" s="208"/>
      <c r="V57" s="209"/>
      <c r="W57" s="210"/>
    </row>
    <row r="58" spans="3:23" ht="24" customHeight="1" x14ac:dyDescent="0.25">
      <c r="C58" s="39"/>
      <c r="D58" s="70" t="s">
        <v>287</v>
      </c>
      <c r="E58" s="47"/>
      <c r="F58" s="199"/>
      <c r="G58" s="200"/>
      <c r="H58" s="200"/>
      <c r="I58" s="200"/>
      <c r="J58" s="201"/>
      <c r="K58" s="202"/>
      <c r="L58" s="203"/>
      <c r="M58" s="203"/>
      <c r="N58" s="203"/>
      <c r="O58" s="204"/>
      <c r="P58" s="46"/>
      <c r="Q58" s="89"/>
      <c r="R58" s="202"/>
      <c r="S58" s="203"/>
      <c r="T58" s="204"/>
      <c r="U58" s="199"/>
      <c r="V58" s="200"/>
      <c r="W58" s="217"/>
    </row>
    <row r="59" spans="3:23" ht="24" customHeight="1" x14ac:dyDescent="0.25">
      <c r="C59" s="39">
        <v>3</v>
      </c>
      <c r="D59" s="103" t="s">
        <v>295</v>
      </c>
      <c r="E59" s="47"/>
      <c r="F59" s="199" t="s">
        <v>296</v>
      </c>
      <c r="G59" s="200"/>
      <c r="H59" s="200"/>
      <c r="I59" s="200"/>
      <c r="J59" s="201"/>
      <c r="K59" s="202"/>
      <c r="L59" s="203"/>
      <c r="M59" s="203"/>
      <c r="N59" s="203"/>
      <c r="O59" s="204"/>
      <c r="P59" s="46" t="s">
        <v>41</v>
      </c>
      <c r="Q59" s="89" t="s">
        <v>252</v>
      </c>
      <c r="R59" s="51"/>
      <c r="S59" s="52"/>
      <c r="T59" s="53"/>
      <c r="U59" s="199"/>
      <c r="V59" s="200"/>
      <c r="W59" s="217"/>
    </row>
    <row r="60" spans="3:23" ht="24" customHeight="1" x14ac:dyDescent="0.25">
      <c r="C60" s="110">
        <v>4</v>
      </c>
      <c r="D60" s="111" t="s">
        <v>289</v>
      </c>
      <c r="E60" s="112"/>
      <c r="F60" s="241"/>
      <c r="G60" s="242"/>
      <c r="H60" s="242"/>
      <c r="I60" s="242"/>
      <c r="J60" s="257"/>
      <c r="K60" s="214"/>
      <c r="L60" s="215"/>
      <c r="M60" s="215"/>
      <c r="N60" s="215"/>
      <c r="O60" s="216"/>
      <c r="P60" s="116"/>
      <c r="Q60" s="117"/>
      <c r="R60" s="113"/>
      <c r="S60" s="114"/>
      <c r="T60" s="115"/>
      <c r="U60" s="241" t="s">
        <v>395</v>
      </c>
      <c r="V60" s="242"/>
      <c r="W60" s="243"/>
    </row>
    <row r="61" spans="3:23" ht="24" customHeight="1" x14ac:dyDescent="0.25">
      <c r="C61" s="39"/>
      <c r="D61" s="70" t="s">
        <v>294</v>
      </c>
      <c r="E61" s="47" t="s">
        <v>298</v>
      </c>
      <c r="F61" s="199"/>
      <c r="G61" s="200"/>
      <c r="H61" s="200"/>
      <c r="I61" s="200"/>
      <c r="J61" s="201"/>
      <c r="K61" s="202"/>
      <c r="L61" s="203"/>
      <c r="M61" s="203"/>
      <c r="N61" s="203"/>
      <c r="O61" s="204"/>
      <c r="P61" s="46"/>
      <c r="Q61" s="89"/>
      <c r="R61" s="51"/>
      <c r="S61" s="52"/>
      <c r="T61" s="53"/>
      <c r="U61" s="199"/>
      <c r="V61" s="200"/>
      <c r="W61" s="217"/>
    </row>
    <row r="62" spans="3:23" ht="24" customHeight="1" x14ac:dyDescent="0.25">
      <c r="C62" s="94"/>
      <c r="D62" s="70" t="s">
        <v>287</v>
      </c>
      <c r="E62" s="46"/>
      <c r="F62" s="199"/>
      <c r="G62" s="200"/>
      <c r="H62" s="200"/>
      <c r="I62" s="200"/>
      <c r="J62" s="201"/>
      <c r="K62" s="202"/>
      <c r="L62" s="203"/>
      <c r="M62" s="203"/>
      <c r="N62" s="203"/>
      <c r="O62" s="204"/>
      <c r="P62" s="46"/>
      <c r="Q62" s="89"/>
      <c r="R62" s="205"/>
      <c r="S62" s="205"/>
      <c r="T62" s="205"/>
      <c r="U62" s="247"/>
      <c r="V62" s="248"/>
      <c r="W62" s="249"/>
    </row>
    <row r="63" spans="3:23" ht="24.75" customHeight="1" thickBot="1" x14ac:dyDescent="0.3">
      <c r="C63" s="41"/>
      <c r="D63" s="69"/>
      <c r="E63" s="58"/>
      <c r="F63" s="58"/>
      <c r="G63" s="58"/>
      <c r="H63" s="59"/>
      <c r="I63" s="58"/>
      <c r="J63" s="58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58"/>
      <c r="V63" s="58"/>
      <c r="W63" s="61"/>
    </row>
    <row r="64" spans="3:23" ht="14.25" customHeight="1" thickBot="1" x14ac:dyDescent="0.3">
      <c r="C64" s="42"/>
      <c r="D64" s="58"/>
      <c r="E64" s="58"/>
      <c r="F64" s="58"/>
      <c r="G64" s="63" t="s">
        <v>2</v>
      </c>
      <c r="H64" s="64" t="s">
        <v>3</v>
      </c>
      <c r="I64" s="63" t="s">
        <v>4</v>
      </c>
      <c r="J64" s="206" t="s">
        <v>5</v>
      </c>
      <c r="K64" s="207"/>
      <c r="L64" s="206" t="s">
        <v>6</v>
      </c>
      <c r="M64" s="207"/>
      <c r="N64" s="65" t="s">
        <v>7</v>
      </c>
      <c r="O64" s="269" t="str">
        <f>O31</f>
        <v>Строительство нового корпуса Спортблок при КГУ "Комплекс школа-ясли-сад" отдела образования по району Самар УО ВКО, расположенного в ВКО, р.Самар, Кулынжонский сельский округ, с. Кулынжон</v>
      </c>
      <c r="P64" s="270"/>
      <c r="Q64" s="270"/>
      <c r="R64" s="270"/>
      <c r="S64" s="270"/>
      <c r="T64" s="270"/>
      <c r="U64" s="270"/>
      <c r="V64" s="271"/>
      <c r="W64" s="62" t="s">
        <v>4</v>
      </c>
    </row>
    <row r="65" spans="3:23" ht="14.25" customHeight="1" thickBot="1" x14ac:dyDescent="0.3">
      <c r="C65" s="42"/>
      <c r="D65" s="58"/>
      <c r="E65" s="58"/>
      <c r="F65" s="58"/>
      <c r="G65" s="63"/>
      <c r="H65" s="64"/>
      <c r="I65" s="63"/>
      <c r="J65" s="206"/>
      <c r="K65" s="207"/>
      <c r="L65" s="206"/>
      <c r="M65" s="207"/>
      <c r="N65" s="65"/>
      <c r="O65" s="272"/>
      <c r="P65" s="273"/>
      <c r="Q65" s="273"/>
      <c r="R65" s="273"/>
      <c r="S65" s="273"/>
      <c r="T65" s="273"/>
      <c r="U65" s="273"/>
      <c r="V65" s="274"/>
      <c r="W65" s="227">
        <f>W32+1</f>
        <v>2</v>
      </c>
    </row>
    <row r="66" spans="3:23" ht="14.25" customHeight="1" thickBot="1" x14ac:dyDescent="0.3">
      <c r="C66" s="43"/>
      <c r="D66" s="66"/>
      <c r="E66" s="66"/>
      <c r="F66" s="66"/>
      <c r="G66" s="63"/>
      <c r="H66" s="64"/>
      <c r="I66" s="63"/>
      <c r="J66" s="206"/>
      <c r="K66" s="207"/>
      <c r="L66" s="206"/>
      <c r="M66" s="207"/>
      <c r="N66" s="65"/>
      <c r="O66" s="275"/>
      <c r="P66" s="276"/>
      <c r="Q66" s="276"/>
      <c r="R66" s="276"/>
      <c r="S66" s="276"/>
      <c r="T66" s="276"/>
      <c r="U66" s="276"/>
      <c r="V66" s="277"/>
      <c r="W66" s="228"/>
    </row>
    <row r="67" spans="3:23" ht="30" customHeight="1" x14ac:dyDescent="0.25">
      <c r="C67" s="233" t="s">
        <v>21</v>
      </c>
      <c r="D67" s="235" t="s">
        <v>22</v>
      </c>
      <c r="E67" s="235" t="s">
        <v>23</v>
      </c>
      <c r="F67" s="218" t="s">
        <v>24</v>
      </c>
      <c r="G67" s="219"/>
      <c r="H67" s="219"/>
      <c r="I67" s="219"/>
      <c r="J67" s="220"/>
      <c r="K67" s="218" t="s">
        <v>25</v>
      </c>
      <c r="L67" s="219"/>
      <c r="M67" s="219"/>
      <c r="N67" s="219"/>
      <c r="O67" s="220"/>
      <c r="P67" s="235" t="s">
        <v>26</v>
      </c>
      <c r="Q67" s="235" t="s">
        <v>3</v>
      </c>
      <c r="R67" s="218" t="s">
        <v>27</v>
      </c>
      <c r="S67" s="219"/>
      <c r="T67" s="220"/>
      <c r="U67" s="218" t="s">
        <v>28</v>
      </c>
      <c r="V67" s="219"/>
      <c r="W67" s="224"/>
    </row>
    <row r="68" spans="3:23" ht="49.5" customHeight="1" x14ac:dyDescent="0.25">
      <c r="C68" s="234"/>
      <c r="D68" s="236"/>
      <c r="E68" s="236"/>
      <c r="F68" s="221"/>
      <c r="G68" s="222"/>
      <c r="H68" s="222"/>
      <c r="I68" s="222"/>
      <c r="J68" s="223"/>
      <c r="K68" s="221"/>
      <c r="L68" s="222"/>
      <c r="M68" s="222"/>
      <c r="N68" s="222"/>
      <c r="O68" s="223"/>
      <c r="P68" s="236"/>
      <c r="Q68" s="236"/>
      <c r="R68" s="221"/>
      <c r="S68" s="222"/>
      <c r="T68" s="223"/>
      <c r="U68" s="221"/>
      <c r="V68" s="222"/>
      <c r="W68" s="225"/>
    </row>
    <row r="69" spans="3:23" ht="24" customHeight="1" x14ac:dyDescent="0.25">
      <c r="C69" s="37">
        <v>1</v>
      </c>
      <c r="D69" s="46">
        <v>2</v>
      </c>
      <c r="E69" s="46">
        <v>3</v>
      </c>
      <c r="F69" s="202">
        <v>4</v>
      </c>
      <c r="G69" s="203"/>
      <c r="H69" s="203"/>
      <c r="I69" s="203"/>
      <c r="J69" s="204"/>
      <c r="K69" s="202">
        <v>5</v>
      </c>
      <c r="L69" s="203"/>
      <c r="M69" s="203"/>
      <c r="N69" s="203"/>
      <c r="O69" s="204"/>
      <c r="P69" s="46">
        <v>6</v>
      </c>
      <c r="Q69" s="46">
        <v>7</v>
      </c>
      <c r="R69" s="202">
        <v>8</v>
      </c>
      <c r="S69" s="203"/>
      <c r="T69" s="204"/>
      <c r="U69" s="199">
        <v>9</v>
      </c>
      <c r="V69" s="200"/>
      <c r="W69" s="217"/>
    </row>
    <row r="70" spans="3:23" ht="24" customHeight="1" x14ac:dyDescent="0.25">
      <c r="C70" s="39">
        <v>5</v>
      </c>
      <c r="D70" s="103" t="s">
        <v>288</v>
      </c>
      <c r="E70" s="47"/>
      <c r="F70" s="199" t="s">
        <v>300</v>
      </c>
      <c r="G70" s="200"/>
      <c r="H70" s="200"/>
      <c r="I70" s="200"/>
      <c r="J70" s="201"/>
      <c r="K70" s="202"/>
      <c r="L70" s="203"/>
      <c r="M70" s="203"/>
      <c r="N70" s="203"/>
      <c r="O70" s="204"/>
      <c r="P70" s="46" t="s">
        <v>41</v>
      </c>
      <c r="Q70" s="89" t="s">
        <v>302</v>
      </c>
      <c r="R70" s="202"/>
      <c r="S70" s="203"/>
      <c r="T70" s="204"/>
      <c r="U70" s="199"/>
      <c r="V70" s="200"/>
      <c r="W70" s="217"/>
    </row>
    <row r="71" spans="3:23" ht="24" customHeight="1" x14ac:dyDescent="0.25">
      <c r="C71" s="39">
        <v>6</v>
      </c>
      <c r="D71" s="103" t="s">
        <v>299</v>
      </c>
      <c r="E71" s="47"/>
      <c r="F71" s="199" t="s">
        <v>301</v>
      </c>
      <c r="G71" s="200"/>
      <c r="H71" s="200"/>
      <c r="I71" s="200"/>
      <c r="J71" s="201"/>
      <c r="K71" s="202"/>
      <c r="L71" s="203"/>
      <c r="M71" s="203"/>
      <c r="N71" s="203"/>
      <c r="O71" s="204"/>
      <c r="P71" s="46" t="s">
        <v>41</v>
      </c>
      <c r="Q71" s="89" t="s">
        <v>303</v>
      </c>
      <c r="R71" s="202"/>
      <c r="S71" s="203"/>
      <c r="T71" s="204"/>
      <c r="U71" s="199"/>
      <c r="V71" s="200"/>
      <c r="W71" s="217"/>
    </row>
    <row r="72" spans="3:23" ht="24" customHeight="1" x14ac:dyDescent="0.25">
      <c r="C72" s="39">
        <v>7</v>
      </c>
      <c r="D72" s="103" t="s">
        <v>304</v>
      </c>
      <c r="E72" s="46"/>
      <c r="F72" s="199" t="s">
        <v>306</v>
      </c>
      <c r="G72" s="200"/>
      <c r="H72" s="200"/>
      <c r="I72" s="200"/>
      <c r="J72" s="201"/>
      <c r="K72" s="51"/>
      <c r="L72" s="52"/>
      <c r="M72" s="52"/>
      <c r="N72" s="52"/>
      <c r="O72" s="53"/>
      <c r="P72" s="46" t="s">
        <v>41</v>
      </c>
      <c r="Q72" s="89" t="s">
        <v>225</v>
      </c>
      <c r="R72" s="202"/>
      <c r="S72" s="203"/>
      <c r="T72" s="204"/>
      <c r="U72" s="199"/>
      <c r="V72" s="200"/>
      <c r="W72" s="217"/>
    </row>
    <row r="73" spans="3:23" ht="24" customHeight="1" x14ac:dyDescent="0.25">
      <c r="C73" s="39">
        <v>8</v>
      </c>
      <c r="D73" s="103" t="s">
        <v>295</v>
      </c>
      <c r="E73" s="46"/>
      <c r="F73" s="199" t="s">
        <v>307</v>
      </c>
      <c r="G73" s="200"/>
      <c r="H73" s="200"/>
      <c r="I73" s="200"/>
      <c r="J73" s="201"/>
      <c r="K73" s="51"/>
      <c r="L73" s="52"/>
      <c r="M73" s="52"/>
      <c r="N73" s="52"/>
      <c r="O73" s="53"/>
      <c r="P73" s="46" t="s">
        <v>41</v>
      </c>
      <c r="Q73" s="89" t="s">
        <v>225</v>
      </c>
      <c r="R73" s="202"/>
      <c r="S73" s="203"/>
      <c r="T73" s="204"/>
      <c r="U73" s="199"/>
      <c r="V73" s="200"/>
      <c r="W73" s="217"/>
    </row>
    <row r="74" spans="3:23" ht="24" customHeight="1" x14ac:dyDescent="0.25">
      <c r="C74" s="39">
        <v>9</v>
      </c>
      <c r="D74" s="103" t="s">
        <v>290</v>
      </c>
      <c r="E74" s="46"/>
      <c r="F74" s="199" t="s">
        <v>308</v>
      </c>
      <c r="G74" s="200"/>
      <c r="H74" s="200"/>
      <c r="I74" s="200"/>
      <c r="J74" s="201"/>
      <c r="K74" s="51"/>
      <c r="L74" s="52"/>
      <c r="M74" s="52"/>
      <c r="N74" s="52"/>
      <c r="O74" s="53"/>
      <c r="P74" s="46" t="s">
        <v>41</v>
      </c>
      <c r="Q74" s="89" t="s">
        <v>219</v>
      </c>
      <c r="R74" s="202"/>
      <c r="S74" s="203"/>
      <c r="T74" s="204"/>
      <c r="U74" s="199"/>
      <c r="V74" s="200"/>
      <c r="W74" s="217"/>
    </row>
    <row r="75" spans="3:23" ht="24" customHeight="1" x14ac:dyDescent="0.25">
      <c r="C75" s="39">
        <v>10</v>
      </c>
      <c r="D75" s="103" t="s">
        <v>305</v>
      </c>
      <c r="E75" s="46"/>
      <c r="F75" s="199" t="s">
        <v>309</v>
      </c>
      <c r="G75" s="200"/>
      <c r="H75" s="200"/>
      <c r="I75" s="200"/>
      <c r="J75" s="201"/>
      <c r="K75" s="51"/>
      <c r="L75" s="52"/>
      <c r="M75" s="52"/>
      <c r="N75" s="52"/>
      <c r="O75" s="53"/>
      <c r="P75" s="46" t="s">
        <v>41</v>
      </c>
      <c r="Q75" s="89" t="s">
        <v>310</v>
      </c>
      <c r="R75" s="202"/>
      <c r="S75" s="203"/>
      <c r="T75" s="204"/>
      <c r="U75" s="199"/>
      <c r="V75" s="200"/>
      <c r="W75" s="217"/>
    </row>
    <row r="76" spans="3:23" ht="24" customHeight="1" x14ac:dyDescent="0.25">
      <c r="C76" s="39"/>
      <c r="D76" s="70" t="s">
        <v>311</v>
      </c>
      <c r="E76" s="47" t="s">
        <v>297</v>
      </c>
      <c r="F76" s="199"/>
      <c r="G76" s="200"/>
      <c r="H76" s="200"/>
      <c r="I76" s="200"/>
      <c r="J76" s="201"/>
      <c r="K76" s="202"/>
      <c r="L76" s="203"/>
      <c r="M76" s="203"/>
      <c r="N76" s="203"/>
      <c r="O76" s="204"/>
      <c r="P76" s="46"/>
      <c r="Q76" s="89"/>
      <c r="R76" s="202"/>
      <c r="S76" s="203"/>
      <c r="T76" s="204"/>
      <c r="U76" s="208"/>
      <c r="V76" s="209"/>
      <c r="W76" s="210"/>
    </row>
    <row r="77" spans="3:23" ht="24" customHeight="1" x14ac:dyDescent="0.25">
      <c r="C77" s="39"/>
      <c r="D77" s="70" t="s">
        <v>287</v>
      </c>
      <c r="E77" s="46"/>
      <c r="F77" s="199"/>
      <c r="G77" s="200"/>
      <c r="H77" s="200"/>
      <c r="I77" s="200"/>
      <c r="J77" s="201"/>
      <c r="K77" s="202"/>
      <c r="L77" s="203"/>
      <c r="M77" s="203"/>
      <c r="N77" s="203"/>
      <c r="O77" s="204"/>
      <c r="P77" s="46"/>
      <c r="Q77" s="89"/>
      <c r="R77" s="202"/>
      <c r="S77" s="203"/>
      <c r="T77" s="204"/>
      <c r="U77" s="199"/>
      <c r="V77" s="200"/>
      <c r="W77" s="217"/>
    </row>
    <row r="78" spans="3:23" ht="24" customHeight="1" x14ac:dyDescent="0.25">
      <c r="C78" s="39">
        <v>11</v>
      </c>
      <c r="D78" s="103" t="s">
        <v>312</v>
      </c>
      <c r="E78" s="47"/>
      <c r="F78" s="199" t="s">
        <v>316</v>
      </c>
      <c r="G78" s="200"/>
      <c r="H78" s="200"/>
      <c r="I78" s="200"/>
      <c r="J78" s="201"/>
      <c r="K78" s="202"/>
      <c r="L78" s="203"/>
      <c r="M78" s="203"/>
      <c r="N78" s="203"/>
      <c r="O78" s="204"/>
      <c r="P78" s="46" t="s">
        <v>41</v>
      </c>
      <c r="Q78" s="89" t="s">
        <v>313</v>
      </c>
      <c r="R78" s="205"/>
      <c r="S78" s="205"/>
      <c r="T78" s="205"/>
      <c r="U78" s="247"/>
      <c r="V78" s="248"/>
      <c r="W78" s="249"/>
    </row>
    <row r="79" spans="3:23" ht="24" customHeight="1" x14ac:dyDescent="0.25">
      <c r="C79" s="39">
        <v>12</v>
      </c>
      <c r="D79" s="103" t="s">
        <v>288</v>
      </c>
      <c r="E79" s="47"/>
      <c r="F79" s="199" t="s">
        <v>317</v>
      </c>
      <c r="G79" s="200"/>
      <c r="H79" s="200"/>
      <c r="I79" s="200"/>
      <c r="J79" s="201"/>
      <c r="K79" s="202"/>
      <c r="L79" s="203"/>
      <c r="M79" s="203"/>
      <c r="N79" s="203"/>
      <c r="O79" s="204"/>
      <c r="P79" s="46" t="s">
        <v>41</v>
      </c>
      <c r="Q79" s="89" t="s">
        <v>314</v>
      </c>
      <c r="R79" s="202"/>
      <c r="S79" s="203"/>
      <c r="T79" s="204"/>
      <c r="U79" s="199"/>
      <c r="V79" s="200"/>
      <c r="W79" s="217"/>
    </row>
    <row r="80" spans="3:23" ht="24" customHeight="1" x14ac:dyDescent="0.25">
      <c r="C80" s="94" t="s">
        <v>83</v>
      </c>
      <c r="D80" s="103" t="s">
        <v>299</v>
      </c>
      <c r="E80" s="46"/>
      <c r="F80" s="199" t="s">
        <v>318</v>
      </c>
      <c r="G80" s="200"/>
      <c r="H80" s="200"/>
      <c r="I80" s="200"/>
      <c r="J80" s="201"/>
      <c r="K80" s="51"/>
      <c r="L80" s="52"/>
      <c r="M80" s="52"/>
      <c r="N80" s="52"/>
      <c r="O80" s="53"/>
      <c r="P80" s="46" t="s">
        <v>41</v>
      </c>
      <c r="Q80" s="89" t="s">
        <v>315</v>
      </c>
      <c r="R80" s="202"/>
      <c r="S80" s="203"/>
      <c r="T80" s="204"/>
      <c r="U80" s="199"/>
      <c r="V80" s="200"/>
      <c r="W80" s="217"/>
    </row>
    <row r="81" spans="3:23" ht="24" customHeight="1" x14ac:dyDescent="0.25">
      <c r="C81" s="39">
        <v>14</v>
      </c>
      <c r="D81" s="70" t="s">
        <v>111</v>
      </c>
      <c r="E81" s="47" t="s">
        <v>112</v>
      </c>
      <c r="F81" s="199" t="s">
        <v>319</v>
      </c>
      <c r="G81" s="200"/>
      <c r="H81" s="200"/>
      <c r="I81" s="200"/>
      <c r="J81" s="201"/>
      <c r="K81" s="202" t="s">
        <v>81</v>
      </c>
      <c r="L81" s="203"/>
      <c r="M81" s="203"/>
      <c r="N81" s="203"/>
      <c r="O81" s="204"/>
      <c r="P81" s="46" t="s">
        <v>20</v>
      </c>
      <c r="Q81" s="116">
        <v>27</v>
      </c>
      <c r="R81" s="202"/>
      <c r="S81" s="203"/>
      <c r="T81" s="204"/>
      <c r="U81" s="199"/>
      <c r="V81" s="200"/>
      <c r="W81" s="217"/>
    </row>
    <row r="82" spans="3:23" ht="24" customHeight="1" x14ac:dyDescent="0.25">
      <c r="C82" s="94"/>
      <c r="D82" s="70" t="s">
        <v>110</v>
      </c>
      <c r="E82" s="47"/>
      <c r="F82" s="199"/>
      <c r="G82" s="200"/>
      <c r="H82" s="200"/>
      <c r="I82" s="200"/>
      <c r="J82" s="201"/>
      <c r="K82" s="202"/>
      <c r="L82" s="203"/>
      <c r="M82" s="203"/>
      <c r="N82" s="203"/>
      <c r="O82" s="204"/>
      <c r="P82" s="46"/>
      <c r="Q82" s="46"/>
      <c r="R82" s="202"/>
      <c r="S82" s="203"/>
      <c r="T82" s="204"/>
      <c r="U82" s="199"/>
      <c r="V82" s="200"/>
      <c r="W82" s="217"/>
    </row>
    <row r="83" spans="3:23" ht="24" customHeight="1" x14ac:dyDescent="0.25">
      <c r="C83" s="94" t="s">
        <v>320</v>
      </c>
      <c r="D83" s="70" t="s">
        <v>113</v>
      </c>
      <c r="E83" s="47" t="s">
        <v>116</v>
      </c>
      <c r="F83" s="199" t="s">
        <v>321</v>
      </c>
      <c r="G83" s="200"/>
      <c r="H83" s="200"/>
      <c r="I83" s="200"/>
      <c r="J83" s="201"/>
      <c r="K83" s="202" t="s">
        <v>81</v>
      </c>
      <c r="L83" s="203"/>
      <c r="M83" s="203"/>
      <c r="N83" s="203"/>
      <c r="O83" s="204"/>
      <c r="P83" s="46" t="s">
        <v>20</v>
      </c>
      <c r="Q83" s="116">
        <v>27</v>
      </c>
      <c r="R83" s="202"/>
      <c r="S83" s="203"/>
      <c r="T83" s="204"/>
      <c r="U83" s="208"/>
      <c r="V83" s="209"/>
      <c r="W83" s="210"/>
    </row>
    <row r="84" spans="3:23" ht="24" customHeight="1" x14ac:dyDescent="0.25">
      <c r="C84" s="94"/>
      <c r="D84" s="70" t="s">
        <v>114</v>
      </c>
      <c r="E84" s="47"/>
      <c r="F84" s="199"/>
      <c r="G84" s="200"/>
      <c r="H84" s="200"/>
      <c r="I84" s="200"/>
      <c r="J84" s="201"/>
      <c r="K84" s="51"/>
      <c r="L84" s="52"/>
      <c r="M84" s="52"/>
      <c r="N84" s="52"/>
      <c r="O84" s="53"/>
      <c r="P84" s="46"/>
      <c r="Q84" s="56"/>
      <c r="R84" s="202"/>
      <c r="S84" s="203"/>
      <c r="T84" s="204"/>
      <c r="U84" s="208"/>
      <c r="V84" s="209"/>
      <c r="W84" s="210"/>
    </row>
    <row r="85" spans="3:23" ht="24" customHeight="1" x14ac:dyDescent="0.25">
      <c r="C85" s="39"/>
      <c r="D85" s="83" t="s">
        <v>115</v>
      </c>
      <c r="E85" s="47"/>
      <c r="F85" s="199"/>
      <c r="G85" s="200"/>
      <c r="H85" s="200"/>
      <c r="I85" s="200"/>
      <c r="J85" s="201"/>
      <c r="K85" s="202"/>
      <c r="L85" s="203"/>
      <c r="M85" s="203"/>
      <c r="N85" s="203"/>
      <c r="O85" s="204"/>
      <c r="P85" s="46"/>
      <c r="Q85" s="46"/>
      <c r="R85" s="202"/>
      <c r="S85" s="203"/>
      <c r="T85" s="204"/>
      <c r="U85" s="199"/>
      <c r="V85" s="200"/>
      <c r="W85" s="217"/>
    </row>
    <row r="86" spans="3:23" ht="24" customHeight="1" x14ac:dyDescent="0.25">
      <c r="C86" s="39">
        <v>16</v>
      </c>
      <c r="D86" s="70" t="s">
        <v>326</v>
      </c>
      <c r="E86" s="47"/>
      <c r="F86" s="48"/>
      <c r="G86" s="49"/>
      <c r="H86" s="49"/>
      <c r="I86" s="49"/>
      <c r="J86" s="50"/>
      <c r="K86" s="202"/>
      <c r="L86" s="203"/>
      <c r="M86" s="203"/>
      <c r="N86" s="203"/>
      <c r="O86" s="204"/>
      <c r="P86" s="46" t="s">
        <v>20</v>
      </c>
      <c r="Q86" s="116">
        <v>27</v>
      </c>
      <c r="R86" s="51"/>
      <c r="S86" s="52"/>
      <c r="T86" s="53"/>
      <c r="U86" s="199"/>
      <c r="V86" s="200"/>
      <c r="W86" s="217"/>
    </row>
    <row r="87" spans="3:23" ht="24" customHeight="1" x14ac:dyDescent="0.25">
      <c r="C87" s="39"/>
      <c r="D87" s="83" t="s">
        <v>78</v>
      </c>
      <c r="E87" s="47"/>
      <c r="F87" s="199"/>
      <c r="G87" s="200"/>
      <c r="H87" s="200"/>
      <c r="I87" s="200"/>
      <c r="J87" s="201"/>
      <c r="K87" s="202"/>
      <c r="L87" s="203"/>
      <c r="M87" s="203"/>
      <c r="N87" s="203"/>
      <c r="O87" s="204"/>
      <c r="P87" s="46"/>
      <c r="Q87" s="56"/>
      <c r="R87" s="51"/>
      <c r="S87" s="52"/>
      <c r="T87" s="53"/>
      <c r="U87" s="199"/>
      <c r="V87" s="200"/>
      <c r="W87" s="217"/>
    </row>
    <row r="88" spans="3:23" ht="24" customHeight="1" x14ac:dyDescent="0.25">
      <c r="C88" s="39">
        <v>17</v>
      </c>
      <c r="D88" s="83" t="s">
        <v>80</v>
      </c>
      <c r="E88" s="47" t="s">
        <v>79</v>
      </c>
      <c r="F88" s="199" t="s">
        <v>108</v>
      </c>
      <c r="G88" s="200"/>
      <c r="H88" s="200"/>
      <c r="I88" s="200"/>
      <c r="J88" s="201"/>
      <c r="K88" s="202" t="s">
        <v>81</v>
      </c>
      <c r="L88" s="203"/>
      <c r="M88" s="203"/>
      <c r="N88" s="203"/>
      <c r="O88" s="204"/>
      <c r="P88" s="46" t="s">
        <v>20</v>
      </c>
      <c r="Q88" s="56">
        <v>1</v>
      </c>
      <c r="R88" s="51"/>
      <c r="S88" s="52"/>
      <c r="T88" s="53"/>
      <c r="U88" s="199"/>
      <c r="V88" s="200"/>
      <c r="W88" s="217"/>
    </row>
    <row r="89" spans="3:23" ht="24" customHeight="1" x14ac:dyDescent="0.25">
      <c r="C89" s="39">
        <v>18</v>
      </c>
      <c r="D89" s="103" t="s">
        <v>337</v>
      </c>
      <c r="E89" s="47" t="s">
        <v>79</v>
      </c>
      <c r="F89" s="199" t="s">
        <v>338</v>
      </c>
      <c r="G89" s="200"/>
      <c r="H89" s="200"/>
      <c r="I89" s="200"/>
      <c r="J89" s="201"/>
      <c r="K89" s="202" t="s">
        <v>81</v>
      </c>
      <c r="L89" s="203"/>
      <c r="M89" s="203"/>
      <c r="N89" s="203"/>
      <c r="O89" s="204"/>
      <c r="P89" s="46" t="s">
        <v>20</v>
      </c>
      <c r="Q89" s="56">
        <v>2</v>
      </c>
      <c r="R89" s="202"/>
      <c r="S89" s="203"/>
      <c r="T89" s="204"/>
      <c r="U89" s="199"/>
      <c r="V89" s="200"/>
      <c r="W89" s="217"/>
    </row>
    <row r="90" spans="3:23" ht="24" customHeight="1" x14ac:dyDescent="0.25">
      <c r="C90" s="39"/>
      <c r="D90" s="83" t="s">
        <v>117</v>
      </c>
      <c r="E90" s="47"/>
      <c r="F90" s="199"/>
      <c r="G90" s="200"/>
      <c r="H90" s="200"/>
      <c r="I90" s="200"/>
      <c r="J90" s="201"/>
      <c r="K90" s="202"/>
      <c r="L90" s="203"/>
      <c r="M90" s="203"/>
      <c r="N90" s="203"/>
      <c r="O90" s="204"/>
      <c r="P90" s="46"/>
      <c r="Q90" s="90"/>
      <c r="R90" s="202"/>
      <c r="S90" s="203"/>
      <c r="T90" s="204"/>
      <c r="U90" s="199"/>
      <c r="V90" s="200"/>
      <c r="W90" s="217"/>
    </row>
    <row r="91" spans="3:23" ht="24" customHeight="1" x14ac:dyDescent="0.25">
      <c r="C91" s="39">
        <v>19</v>
      </c>
      <c r="D91" s="83" t="s">
        <v>322</v>
      </c>
      <c r="E91" s="47" t="s">
        <v>58</v>
      </c>
      <c r="F91" s="199" t="s">
        <v>324</v>
      </c>
      <c r="G91" s="200"/>
      <c r="H91" s="200"/>
      <c r="I91" s="200"/>
      <c r="J91" s="201"/>
      <c r="K91" s="202" t="s">
        <v>81</v>
      </c>
      <c r="L91" s="203"/>
      <c r="M91" s="203"/>
      <c r="N91" s="203"/>
      <c r="O91" s="204"/>
      <c r="P91" s="46" t="s">
        <v>20</v>
      </c>
      <c r="Q91" s="56">
        <v>2</v>
      </c>
      <c r="R91" s="202"/>
      <c r="S91" s="203"/>
      <c r="T91" s="204"/>
      <c r="U91" s="199"/>
      <c r="V91" s="200"/>
      <c r="W91" s="217"/>
    </row>
    <row r="92" spans="3:23" ht="24" customHeight="1" x14ac:dyDescent="0.25">
      <c r="C92" s="39">
        <v>20</v>
      </c>
      <c r="D92" s="103" t="s">
        <v>323</v>
      </c>
      <c r="E92" s="47" t="s">
        <v>58</v>
      </c>
      <c r="F92" s="199" t="s">
        <v>325</v>
      </c>
      <c r="G92" s="200"/>
      <c r="H92" s="200"/>
      <c r="I92" s="200"/>
      <c r="J92" s="201"/>
      <c r="K92" s="202" t="s">
        <v>81</v>
      </c>
      <c r="L92" s="203"/>
      <c r="M92" s="203"/>
      <c r="N92" s="203"/>
      <c r="O92" s="204"/>
      <c r="P92" s="46" t="s">
        <v>20</v>
      </c>
      <c r="Q92" s="56">
        <v>1</v>
      </c>
      <c r="R92" s="202"/>
      <c r="S92" s="203"/>
      <c r="T92" s="204"/>
      <c r="U92" s="199"/>
      <c r="V92" s="200"/>
      <c r="W92" s="217"/>
    </row>
    <row r="93" spans="3:23" ht="24" customHeight="1" x14ac:dyDescent="0.25">
      <c r="C93" s="39">
        <v>21</v>
      </c>
      <c r="D93" s="70" t="s">
        <v>119</v>
      </c>
      <c r="E93" s="47" t="s">
        <v>82</v>
      </c>
      <c r="F93" s="199" t="s">
        <v>120</v>
      </c>
      <c r="G93" s="200"/>
      <c r="H93" s="200"/>
      <c r="I93" s="200"/>
      <c r="J93" s="201"/>
      <c r="K93" s="202"/>
      <c r="L93" s="203"/>
      <c r="M93" s="203"/>
      <c r="N93" s="203"/>
      <c r="O93" s="204"/>
      <c r="P93" s="46" t="s">
        <v>20</v>
      </c>
      <c r="Q93" s="56">
        <v>2</v>
      </c>
      <c r="R93" s="202"/>
      <c r="S93" s="203"/>
      <c r="T93" s="204"/>
      <c r="U93" s="199"/>
      <c r="V93" s="200"/>
      <c r="W93" s="217"/>
    </row>
    <row r="94" spans="3:23" ht="24" customHeight="1" x14ac:dyDescent="0.25">
      <c r="C94" s="39">
        <v>22</v>
      </c>
      <c r="D94" s="85" t="s">
        <v>339</v>
      </c>
      <c r="E94" s="47" t="s">
        <v>82</v>
      </c>
      <c r="F94" s="199" t="s">
        <v>341</v>
      </c>
      <c r="G94" s="200"/>
      <c r="H94" s="200"/>
      <c r="I94" s="200"/>
      <c r="J94" s="201"/>
      <c r="K94" s="202"/>
      <c r="L94" s="203"/>
      <c r="M94" s="203"/>
      <c r="N94" s="203"/>
      <c r="O94" s="204"/>
      <c r="P94" s="46" t="s">
        <v>20</v>
      </c>
      <c r="Q94" s="56">
        <v>4</v>
      </c>
      <c r="R94" s="202"/>
      <c r="S94" s="203"/>
      <c r="T94" s="204"/>
      <c r="U94" s="199"/>
      <c r="V94" s="200"/>
      <c r="W94" s="217"/>
    </row>
    <row r="95" spans="3:23" ht="24" customHeight="1" x14ac:dyDescent="0.25">
      <c r="C95" s="39">
        <v>23</v>
      </c>
      <c r="D95" s="85" t="s">
        <v>340</v>
      </c>
      <c r="E95" s="47" t="s">
        <v>82</v>
      </c>
      <c r="F95" s="199" t="s">
        <v>342</v>
      </c>
      <c r="G95" s="200"/>
      <c r="H95" s="200"/>
      <c r="I95" s="200"/>
      <c r="J95" s="201"/>
      <c r="K95" s="202"/>
      <c r="L95" s="203"/>
      <c r="M95" s="203"/>
      <c r="N95" s="203"/>
      <c r="O95" s="204"/>
      <c r="P95" s="46" t="s">
        <v>20</v>
      </c>
      <c r="Q95" s="56">
        <v>2</v>
      </c>
      <c r="R95" s="202"/>
      <c r="S95" s="203"/>
      <c r="T95" s="204"/>
      <c r="U95" s="199"/>
      <c r="V95" s="200"/>
      <c r="W95" s="217"/>
    </row>
    <row r="96" spans="3:23" ht="24" customHeight="1" thickBot="1" x14ac:dyDescent="0.3">
      <c r="C96" s="41"/>
      <c r="F96" s="58"/>
      <c r="G96" s="58"/>
      <c r="H96" s="58"/>
      <c r="I96" s="58"/>
      <c r="J96" s="58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58"/>
      <c r="V96" s="58"/>
      <c r="W96" s="61"/>
    </row>
    <row r="97" spans="3:23" ht="12" customHeight="1" thickBot="1" x14ac:dyDescent="0.3">
      <c r="C97" s="42"/>
      <c r="D97" s="71"/>
      <c r="E97" s="71"/>
      <c r="F97" s="58"/>
      <c r="G97" s="63" t="s">
        <v>2</v>
      </c>
      <c r="H97" s="64" t="s">
        <v>3</v>
      </c>
      <c r="I97" s="63" t="s">
        <v>4</v>
      </c>
      <c r="J97" s="206" t="s">
        <v>5</v>
      </c>
      <c r="K97" s="207"/>
      <c r="L97" s="206" t="s">
        <v>6</v>
      </c>
      <c r="M97" s="207"/>
      <c r="N97" s="65" t="s">
        <v>7</v>
      </c>
      <c r="O97" s="269" t="str">
        <f>O64</f>
        <v>Строительство нового корпуса Спортблок при КГУ "Комплекс школа-ясли-сад" отдела образования по району Самар УО ВКО, расположенного в ВКО, р.Самар, Кулынжонский сельский округ, с. Кулынжон</v>
      </c>
      <c r="P97" s="270"/>
      <c r="Q97" s="270"/>
      <c r="R97" s="270"/>
      <c r="S97" s="270"/>
      <c r="T97" s="270"/>
      <c r="U97" s="270"/>
      <c r="V97" s="271"/>
      <c r="W97" s="62" t="s">
        <v>4</v>
      </c>
    </row>
    <row r="98" spans="3:23" ht="14.25" customHeight="1" thickBot="1" x14ac:dyDescent="0.3">
      <c r="C98" s="42"/>
      <c r="D98" s="71"/>
      <c r="E98" s="71"/>
      <c r="F98" s="58"/>
      <c r="G98" s="63"/>
      <c r="H98" s="64"/>
      <c r="I98" s="63"/>
      <c r="J98" s="206"/>
      <c r="K98" s="207"/>
      <c r="L98" s="206"/>
      <c r="M98" s="207"/>
      <c r="N98" s="65"/>
      <c r="O98" s="272"/>
      <c r="P98" s="273"/>
      <c r="Q98" s="273"/>
      <c r="R98" s="273"/>
      <c r="S98" s="273"/>
      <c r="T98" s="273"/>
      <c r="U98" s="273"/>
      <c r="V98" s="274"/>
      <c r="W98" s="227">
        <f>W65+1</f>
        <v>3</v>
      </c>
    </row>
    <row r="99" spans="3:23" ht="14.25" customHeight="1" thickBot="1" x14ac:dyDescent="0.3">
      <c r="C99" s="43"/>
      <c r="D99" s="66"/>
      <c r="E99" s="66"/>
      <c r="F99" s="66"/>
      <c r="G99" s="63"/>
      <c r="H99" s="64"/>
      <c r="I99" s="63"/>
      <c r="J99" s="206"/>
      <c r="K99" s="207"/>
      <c r="L99" s="206"/>
      <c r="M99" s="207"/>
      <c r="N99" s="65"/>
      <c r="O99" s="275"/>
      <c r="P99" s="276"/>
      <c r="Q99" s="276"/>
      <c r="R99" s="276"/>
      <c r="S99" s="276"/>
      <c r="T99" s="276"/>
      <c r="U99" s="276"/>
      <c r="V99" s="277"/>
      <c r="W99" s="228"/>
    </row>
    <row r="100" spans="3:23" ht="30" customHeight="1" x14ac:dyDescent="0.25">
      <c r="C100" s="233" t="s">
        <v>21</v>
      </c>
      <c r="D100" s="235" t="s">
        <v>22</v>
      </c>
      <c r="E100" s="235" t="s">
        <v>23</v>
      </c>
      <c r="F100" s="218" t="s">
        <v>24</v>
      </c>
      <c r="G100" s="219"/>
      <c r="H100" s="219"/>
      <c r="I100" s="219"/>
      <c r="J100" s="220"/>
      <c r="K100" s="218" t="s">
        <v>25</v>
      </c>
      <c r="L100" s="219"/>
      <c r="M100" s="219"/>
      <c r="N100" s="219"/>
      <c r="O100" s="220"/>
      <c r="P100" s="235" t="s">
        <v>26</v>
      </c>
      <c r="Q100" s="235" t="s">
        <v>3</v>
      </c>
      <c r="R100" s="218" t="s">
        <v>27</v>
      </c>
      <c r="S100" s="219"/>
      <c r="T100" s="220"/>
      <c r="U100" s="218" t="s">
        <v>28</v>
      </c>
      <c r="V100" s="219"/>
      <c r="W100" s="224"/>
    </row>
    <row r="101" spans="3:23" ht="49.5" customHeight="1" x14ac:dyDescent="0.25">
      <c r="C101" s="234"/>
      <c r="D101" s="236"/>
      <c r="E101" s="236"/>
      <c r="F101" s="221"/>
      <c r="G101" s="222"/>
      <c r="H101" s="222"/>
      <c r="I101" s="222"/>
      <c r="J101" s="223"/>
      <c r="K101" s="221"/>
      <c r="L101" s="222"/>
      <c r="M101" s="222"/>
      <c r="N101" s="222"/>
      <c r="O101" s="223"/>
      <c r="P101" s="236"/>
      <c r="Q101" s="236"/>
      <c r="R101" s="221"/>
      <c r="S101" s="222"/>
      <c r="T101" s="223"/>
      <c r="U101" s="221"/>
      <c r="V101" s="222"/>
      <c r="W101" s="225"/>
    </row>
    <row r="102" spans="3:23" ht="24" customHeight="1" x14ac:dyDescent="0.25">
      <c r="C102" s="37">
        <v>1</v>
      </c>
      <c r="D102" s="46">
        <v>2</v>
      </c>
      <c r="E102" s="46">
        <v>3</v>
      </c>
      <c r="F102" s="205">
        <v>4</v>
      </c>
      <c r="G102" s="205"/>
      <c r="H102" s="205"/>
      <c r="I102" s="205"/>
      <c r="J102" s="205"/>
      <c r="K102" s="205">
        <v>5</v>
      </c>
      <c r="L102" s="205"/>
      <c r="M102" s="205"/>
      <c r="N102" s="205"/>
      <c r="O102" s="205"/>
      <c r="P102" s="46">
        <v>6</v>
      </c>
      <c r="Q102" s="46">
        <v>7</v>
      </c>
      <c r="R102" s="205">
        <v>8</v>
      </c>
      <c r="S102" s="205"/>
      <c r="T102" s="205"/>
      <c r="U102" s="199">
        <v>9</v>
      </c>
      <c r="V102" s="200"/>
      <c r="W102" s="217"/>
    </row>
    <row r="103" spans="3:23" ht="24" customHeight="1" x14ac:dyDescent="0.25">
      <c r="C103" s="39">
        <v>22</v>
      </c>
      <c r="D103" s="83" t="s">
        <v>35</v>
      </c>
      <c r="E103" s="47"/>
      <c r="F103" s="199" t="s">
        <v>36</v>
      </c>
      <c r="G103" s="200"/>
      <c r="H103" s="200"/>
      <c r="I103" s="200"/>
      <c r="J103" s="201"/>
      <c r="K103" s="202"/>
      <c r="L103" s="203"/>
      <c r="M103" s="203"/>
      <c r="N103" s="203"/>
      <c r="O103" s="204"/>
      <c r="P103" s="46" t="s">
        <v>20</v>
      </c>
      <c r="Q103" s="56">
        <v>2</v>
      </c>
      <c r="R103" s="51"/>
      <c r="S103" s="52"/>
      <c r="T103" s="53"/>
      <c r="U103" s="199"/>
      <c r="V103" s="200"/>
      <c r="W103" s="217"/>
    </row>
    <row r="104" spans="3:23" ht="24" customHeight="1" x14ac:dyDescent="0.25">
      <c r="C104" s="39">
        <v>23</v>
      </c>
      <c r="D104" s="83" t="s">
        <v>37</v>
      </c>
      <c r="E104" s="46"/>
      <c r="F104" s="199" t="s">
        <v>105</v>
      </c>
      <c r="G104" s="200"/>
      <c r="H104" s="200"/>
      <c r="I104" s="200"/>
      <c r="J104" s="201"/>
      <c r="K104" s="51"/>
      <c r="L104" s="52"/>
      <c r="M104" s="52"/>
      <c r="N104" s="52"/>
      <c r="O104" s="53"/>
      <c r="P104" s="46" t="s">
        <v>20</v>
      </c>
      <c r="Q104" s="56">
        <v>9</v>
      </c>
      <c r="R104" s="51"/>
      <c r="S104" s="52"/>
      <c r="T104" s="53"/>
      <c r="U104" s="208"/>
      <c r="V104" s="209"/>
      <c r="W104" s="210"/>
    </row>
    <row r="105" spans="3:23" ht="24" customHeight="1" x14ac:dyDescent="0.25">
      <c r="C105" s="39"/>
      <c r="D105" s="70" t="s">
        <v>327</v>
      </c>
      <c r="E105" s="47"/>
      <c r="F105" s="48"/>
      <c r="G105" s="49"/>
      <c r="H105" s="49"/>
      <c r="I105" s="49"/>
      <c r="J105" s="50"/>
      <c r="K105" s="51"/>
      <c r="L105" s="52"/>
      <c r="M105" s="52"/>
      <c r="N105" s="52"/>
      <c r="O105" s="53"/>
      <c r="P105" s="46"/>
      <c r="Q105" s="92"/>
      <c r="R105" s="202"/>
      <c r="S105" s="203"/>
      <c r="T105" s="204"/>
      <c r="U105" s="208"/>
      <c r="V105" s="209"/>
      <c r="W105" s="210"/>
    </row>
    <row r="106" spans="3:23" ht="24" customHeight="1" x14ac:dyDescent="0.25">
      <c r="C106" s="39"/>
      <c r="D106" s="70" t="s">
        <v>333</v>
      </c>
      <c r="E106" s="47"/>
      <c r="F106" s="48"/>
      <c r="G106" s="49"/>
      <c r="H106" s="49"/>
      <c r="I106" s="49"/>
      <c r="J106" s="50"/>
      <c r="K106" s="51"/>
      <c r="L106" s="52"/>
      <c r="M106" s="52"/>
      <c r="N106" s="52"/>
      <c r="O106" s="53"/>
      <c r="P106" s="46"/>
      <c r="Q106" s="92"/>
      <c r="R106" s="202"/>
      <c r="S106" s="203"/>
      <c r="T106" s="204"/>
      <c r="U106" s="208"/>
      <c r="V106" s="209"/>
      <c r="W106" s="210"/>
    </row>
    <row r="107" spans="3:23" ht="24" customHeight="1" x14ac:dyDescent="0.25">
      <c r="C107" s="39">
        <v>24</v>
      </c>
      <c r="D107" s="70" t="s">
        <v>328</v>
      </c>
      <c r="E107" s="47" t="s">
        <v>329</v>
      </c>
      <c r="F107" s="48"/>
      <c r="G107" s="49"/>
      <c r="H107" s="49"/>
      <c r="I107" s="49"/>
      <c r="J107" s="50"/>
      <c r="K107" s="51"/>
      <c r="L107" s="52"/>
      <c r="M107" s="52"/>
      <c r="N107" s="52"/>
      <c r="O107" s="53"/>
      <c r="P107" s="46" t="s">
        <v>32</v>
      </c>
      <c r="Q107" s="92">
        <v>150</v>
      </c>
      <c r="R107" s="202"/>
      <c r="S107" s="203"/>
      <c r="T107" s="204"/>
      <c r="U107" s="208"/>
      <c r="V107" s="209"/>
      <c r="W107" s="210"/>
    </row>
    <row r="108" spans="3:23" ht="24" customHeight="1" x14ac:dyDescent="0.25">
      <c r="C108" s="40">
        <v>25</v>
      </c>
      <c r="D108" s="103" t="s">
        <v>330</v>
      </c>
      <c r="E108" s="47" t="s">
        <v>329</v>
      </c>
      <c r="F108" s="199"/>
      <c r="G108" s="200"/>
      <c r="H108" s="200"/>
      <c r="I108" s="200"/>
      <c r="J108" s="201"/>
      <c r="K108" s="202"/>
      <c r="L108" s="203"/>
      <c r="M108" s="203"/>
      <c r="N108" s="203"/>
      <c r="O108" s="204"/>
      <c r="P108" s="46" t="s">
        <v>32</v>
      </c>
      <c r="Q108" s="92">
        <v>160</v>
      </c>
      <c r="R108" s="51"/>
      <c r="S108" s="52"/>
      <c r="T108" s="53"/>
      <c r="U108" s="208"/>
      <c r="V108" s="209"/>
      <c r="W108" s="210"/>
    </row>
    <row r="109" spans="3:23" ht="24" customHeight="1" x14ac:dyDescent="0.25">
      <c r="C109" s="39">
        <v>26</v>
      </c>
      <c r="D109" s="103" t="s">
        <v>331</v>
      </c>
      <c r="E109" s="47" t="s">
        <v>329</v>
      </c>
      <c r="F109" s="48"/>
      <c r="G109" s="49"/>
      <c r="H109" s="49"/>
      <c r="I109" s="49"/>
      <c r="J109" s="50"/>
      <c r="K109" s="51"/>
      <c r="L109" s="52"/>
      <c r="M109" s="52"/>
      <c r="N109" s="52"/>
      <c r="O109" s="53"/>
      <c r="P109" s="46" t="s">
        <v>32</v>
      </c>
      <c r="Q109" s="92">
        <v>50</v>
      </c>
      <c r="R109" s="202"/>
      <c r="S109" s="203"/>
      <c r="T109" s="204"/>
      <c r="U109" s="199"/>
      <c r="V109" s="200"/>
      <c r="W109" s="217"/>
    </row>
    <row r="110" spans="3:23" ht="24" customHeight="1" x14ac:dyDescent="0.25">
      <c r="C110" s="44">
        <v>27</v>
      </c>
      <c r="D110" s="103" t="s">
        <v>332</v>
      </c>
      <c r="E110" s="47" t="s">
        <v>329</v>
      </c>
      <c r="F110" s="48"/>
      <c r="G110" s="49"/>
      <c r="H110" s="49"/>
      <c r="I110" s="49"/>
      <c r="J110" s="50"/>
      <c r="K110" s="51"/>
      <c r="L110" s="52"/>
      <c r="M110" s="52"/>
      <c r="N110" s="52"/>
      <c r="O110" s="53"/>
      <c r="P110" s="46" t="s">
        <v>32</v>
      </c>
      <c r="Q110" s="92">
        <v>140</v>
      </c>
      <c r="R110" s="202"/>
      <c r="S110" s="203"/>
      <c r="T110" s="204"/>
      <c r="U110" s="199"/>
      <c r="V110" s="200"/>
      <c r="W110" s="217"/>
    </row>
    <row r="111" spans="3:23" ht="24" customHeight="1" x14ac:dyDescent="0.25">
      <c r="C111" s="39">
        <v>28</v>
      </c>
      <c r="D111" s="83" t="s">
        <v>33</v>
      </c>
      <c r="E111" s="47"/>
      <c r="F111" s="48"/>
      <c r="G111" s="49"/>
      <c r="H111" s="49"/>
      <c r="I111" s="49"/>
      <c r="J111" s="50"/>
      <c r="K111" s="51"/>
      <c r="L111" s="52"/>
      <c r="M111" s="52"/>
      <c r="N111" s="52"/>
      <c r="O111" s="53"/>
      <c r="P111" s="46" t="s">
        <v>32</v>
      </c>
      <c r="Q111" s="86">
        <f>150+140+50+140+20</f>
        <v>500</v>
      </c>
      <c r="R111" s="202"/>
      <c r="S111" s="203"/>
      <c r="T111" s="204"/>
      <c r="U111" s="199"/>
      <c r="V111" s="200"/>
      <c r="W111" s="217"/>
    </row>
    <row r="112" spans="3:23" ht="24" customHeight="1" x14ac:dyDescent="0.25">
      <c r="C112" s="39">
        <v>29</v>
      </c>
      <c r="D112" s="83" t="s">
        <v>126</v>
      </c>
      <c r="E112" s="47"/>
      <c r="F112" s="199" t="s">
        <v>127</v>
      </c>
      <c r="G112" s="200"/>
      <c r="H112" s="200"/>
      <c r="I112" s="200"/>
      <c r="J112" s="201"/>
      <c r="K112" s="202"/>
      <c r="L112" s="203"/>
      <c r="M112" s="203"/>
      <c r="N112" s="203"/>
      <c r="O112" s="204"/>
      <c r="P112" s="46" t="s">
        <v>20</v>
      </c>
      <c r="Q112" s="56">
        <v>56</v>
      </c>
      <c r="R112" s="202"/>
      <c r="S112" s="203"/>
      <c r="T112" s="204"/>
      <c r="U112" s="208"/>
      <c r="V112" s="209"/>
      <c r="W112" s="210"/>
    </row>
    <row r="113" spans="3:23" ht="24" customHeight="1" x14ac:dyDescent="0.25">
      <c r="C113" s="39"/>
      <c r="D113" s="103"/>
      <c r="E113" s="47"/>
      <c r="F113" s="199"/>
      <c r="G113" s="200"/>
      <c r="H113" s="200"/>
      <c r="I113" s="200"/>
      <c r="J113" s="201"/>
      <c r="K113" s="202"/>
      <c r="L113" s="203"/>
      <c r="M113" s="203"/>
      <c r="N113" s="203"/>
      <c r="O113" s="204"/>
      <c r="P113" s="46"/>
      <c r="Q113" s="92"/>
      <c r="R113" s="205"/>
      <c r="S113" s="205"/>
      <c r="T113" s="205"/>
      <c r="U113" s="247"/>
      <c r="V113" s="248"/>
      <c r="W113" s="249"/>
    </row>
    <row r="114" spans="3:23" ht="24" customHeight="1" x14ac:dyDescent="0.25">
      <c r="C114" s="39"/>
      <c r="D114" s="83" t="s">
        <v>40</v>
      </c>
      <c r="E114" s="47"/>
      <c r="F114" s="199"/>
      <c r="G114" s="200"/>
      <c r="H114" s="200"/>
      <c r="I114" s="200"/>
      <c r="J114" s="201"/>
      <c r="K114" s="202"/>
      <c r="L114" s="203"/>
      <c r="M114" s="203"/>
      <c r="N114" s="203"/>
      <c r="O114" s="204"/>
      <c r="P114" s="46"/>
      <c r="Q114" s="56">
        <v>0</v>
      </c>
      <c r="R114" s="202"/>
      <c r="S114" s="203"/>
      <c r="T114" s="204"/>
      <c r="U114" s="199"/>
      <c r="V114" s="200"/>
      <c r="W114" s="217"/>
    </row>
    <row r="115" spans="3:23" ht="24" customHeight="1" x14ac:dyDescent="0.25">
      <c r="C115" s="39"/>
      <c r="D115" s="83" t="s">
        <v>59</v>
      </c>
      <c r="E115" s="47"/>
      <c r="F115" s="48"/>
      <c r="G115" s="49"/>
      <c r="H115" s="49"/>
      <c r="I115" s="49"/>
      <c r="J115" s="50"/>
      <c r="K115" s="51"/>
      <c r="L115" s="52"/>
      <c r="M115" s="52"/>
      <c r="N115" s="52"/>
      <c r="O115" s="53"/>
      <c r="P115" s="46"/>
      <c r="Q115" s="86"/>
      <c r="R115" s="205"/>
      <c r="S115" s="205"/>
      <c r="T115" s="205"/>
      <c r="U115" s="247"/>
      <c r="V115" s="248"/>
      <c r="W115" s="249"/>
    </row>
    <row r="116" spans="3:23" ht="24" customHeight="1" x14ac:dyDescent="0.25">
      <c r="C116" s="39">
        <v>30</v>
      </c>
      <c r="D116" s="85" t="s">
        <v>343</v>
      </c>
      <c r="E116" s="47" t="s">
        <v>334</v>
      </c>
      <c r="F116" s="199"/>
      <c r="G116" s="200"/>
      <c r="H116" s="200"/>
      <c r="I116" s="200"/>
      <c r="J116" s="201"/>
      <c r="K116" s="202"/>
      <c r="L116" s="203"/>
      <c r="M116" s="203"/>
      <c r="N116" s="203"/>
      <c r="O116" s="204"/>
      <c r="P116" s="46" t="s">
        <v>20</v>
      </c>
      <c r="Q116" s="56">
        <v>38</v>
      </c>
      <c r="R116" s="202"/>
      <c r="S116" s="203"/>
      <c r="T116" s="204"/>
      <c r="U116" s="208"/>
      <c r="V116" s="209"/>
      <c r="W116" s="210"/>
    </row>
    <row r="117" spans="3:23" ht="24" customHeight="1" x14ac:dyDescent="0.25">
      <c r="C117" s="94" t="s">
        <v>344</v>
      </c>
      <c r="D117" s="103" t="s">
        <v>330</v>
      </c>
      <c r="E117" s="47" t="s">
        <v>334</v>
      </c>
      <c r="F117" s="199"/>
      <c r="G117" s="200"/>
      <c r="H117" s="200"/>
      <c r="I117" s="200"/>
      <c r="J117" s="201"/>
      <c r="K117" s="202"/>
      <c r="L117" s="203"/>
      <c r="M117" s="203"/>
      <c r="N117" s="203"/>
      <c r="O117" s="204"/>
      <c r="P117" s="46" t="s">
        <v>20</v>
      </c>
      <c r="Q117" s="56">
        <v>48</v>
      </c>
      <c r="R117" s="202"/>
      <c r="S117" s="203"/>
      <c r="T117" s="204"/>
      <c r="U117" s="208"/>
      <c r="V117" s="209"/>
      <c r="W117" s="210"/>
    </row>
    <row r="118" spans="3:23" ht="24" customHeight="1" x14ac:dyDescent="0.25">
      <c r="C118" s="39">
        <v>32</v>
      </c>
      <c r="D118" s="103" t="s">
        <v>331</v>
      </c>
      <c r="E118" s="47" t="s">
        <v>334</v>
      </c>
      <c r="F118" s="199"/>
      <c r="G118" s="200"/>
      <c r="H118" s="200"/>
      <c r="I118" s="200"/>
      <c r="J118" s="201"/>
      <c r="K118" s="202"/>
      <c r="L118" s="203"/>
      <c r="M118" s="203"/>
      <c r="N118" s="203"/>
      <c r="O118" s="204"/>
      <c r="P118" s="46" t="s">
        <v>20</v>
      </c>
      <c r="Q118" s="56">
        <v>31</v>
      </c>
      <c r="R118" s="244"/>
      <c r="S118" s="245"/>
      <c r="T118" s="246"/>
      <c r="U118" s="208"/>
      <c r="V118" s="209"/>
      <c r="W118" s="210"/>
    </row>
    <row r="119" spans="3:23" ht="24" customHeight="1" x14ac:dyDescent="0.25">
      <c r="C119" s="94" t="s">
        <v>345</v>
      </c>
      <c r="D119" s="103" t="s">
        <v>332</v>
      </c>
      <c r="E119" s="47" t="s">
        <v>334</v>
      </c>
      <c r="F119" s="199"/>
      <c r="G119" s="200"/>
      <c r="H119" s="200"/>
      <c r="I119" s="200"/>
      <c r="J119" s="201"/>
      <c r="K119" s="202"/>
      <c r="L119" s="203"/>
      <c r="M119" s="203"/>
      <c r="N119" s="203"/>
      <c r="O119" s="204"/>
      <c r="P119" s="46" t="s">
        <v>20</v>
      </c>
      <c r="Q119" s="56">
        <v>35</v>
      </c>
      <c r="R119" s="244"/>
      <c r="S119" s="245"/>
      <c r="T119" s="246"/>
      <c r="U119" s="208"/>
      <c r="V119" s="209"/>
      <c r="W119" s="210"/>
    </row>
    <row r="120" spans="3:23" ht="24" customHeight="1" x14ac:dyDescent="0.25">
      <c r="C120" s="94"/>
      <c r="D120" s="83" t="s">
        <v>60</v>
      </c>
      <c r="E120" s="47"/>
      <c r="F120" s="48"/>
      <c r="G120" s="49"/>
      <c r="H120" s="49"/>
      <c r="I120" s="49"/>
      <c r="J120" s="50"/>
      <c r="K120" s="51"/>
      <c r="L120" s="52"/>
      <c r="M120" s="52"/>
      <c r="N120" s="52"/>
      <c r="O120" s="53"/>
      <c r="P120" s="46"/>
      <c r="Q120" s="67"/>
      <c r="R120" s="244"/>
      <c r="S120" s="245"/>
      <c r="T120" s="246"/>
      <c r="U120" s="208"/>
      <c r="V120" s="209"/>
      <c r="W120" s="210"/>
    </row>
    <row r="121" spans="3:23" ht="24" customHeight="1" x14ac:dyDescent="0.25">
      <c r="C121" s="94" t="s">
        <v>349</v>
      </c>
      <c r="D121" s="85" t="s">
        <v>346</v>
      </c>
      <c r="E121" s="47" t="s">
        <v>334</v>
      </c>
      <c r="F121" s="48"/>
      <c r="G121" s="49"/>
      <c r="H121" s="49"/>
      <c r="I121" s="49"/>
      <c r="J121" s="50"/>
      <c r="K121" s="51"/>
      <c r="L121" s="52"/>
      <c r="M121" s="52"/>
      <c r="N121" s="52"/>
      <c r="O121" s="53"/>
      <c r="P121" s="46" t="s">
        <v>20</v>
      </c>
      <c r="Q121" s="56">
        <v>4</v>
      </c>
      <c r="R121" s="244"/>
      <c r="S121" s="245"/>
      <c r="T121" s="246"/>
      <c r="U121" s="208"/>
      <c r="V121" s="209"/>
      <c r="W121" s="210"/>
    </row>
    <row r="122" spans="3:23" ht="24" customHeight="1" x14ac:dyDescent="0.25">
      <c r="C122" s="39">
        <v>35</v>
      </c>
      <c r="D122" s="85" t="s">
        <v>347</v>
      </c>
      <c r="E122" s="47" t="s">
        <v>334</v>
      </c>
      <c r="F122" s="48"/>
      <c r="G122" s="49"/>
      <c r="H122" s="49"/>
      <c r="I122" s="49"/>
      <c r="J122" s="50"/>
      <c r="K122" s="51"/>
      <c r="L122" s="52"/>
      <c r="M122" s="52"/>
      <c r="N122" s="52"/>
      <c r="O122" s="53"/>
      <c r="P122" s="46" t="s">
        <v>20</v>
      </c>
      <c r="Q122" s="56">
        <v>4</v>
      </c>
      <c r="R122" s="202"/>
      <c r="S122" s="203"/>
      <c r="T122" s="204"/>
      <c r="U122" s="199"/>
      <c r="V122" s="200"/>
      <c r="W122" s="217"/>
    </row>
    <row r="123" spans="3:23" ht="24" customHeight="1" x14ac:dyDescent="0.25">
      <c r="C123" s="39">
        <v>36</v>
      </c>
      <c r="D123" s="85" t="s">
        <v>348</v>
      </c>
      <c r="E123" s="47" t="s">
        <v>334</v>
      </c>
      <c r="F123" s="48"/>
      <c r="G123" s="49"/>
      <c r="H123" s="49"/>
      <c r="I123" s="49"/>
      <c r="J123" s="50"/>
      <c r="K123" s="202"/>
      <c r="L123" s="203"/>
      <c r="M123" s="203"/>
      <c r="N123" s="203"/>
      <c r="O123" s="204"/>
      <c r="P123" s="46" t="s">
        <v>20</v>
      </c>
      <c r="Q123" s="56">
        <v>6</v>
      </c>
      <c r="R123" s="51"/>
      <c r="S123" s="52"/>
      <c r="T123" s="53"/>
      <c r="U123" s="199"/>
      <c r="V123" s="200"/>
      <c r="W123" s="217"/>
    </row>
    <row r="124" spans="3:23" ht="24" customHeight="1" x14ac:dyDescent="0.25">
      <c r="C124" s="39"/>
      <c r="D124" s="83" t="s">
        <v>61</v>
      </c>
      <c r="E124" s="47"/>
      <c r="F124" s="48"/>
      <c r="G124" s="49"/>
      <c r="H124" s="49"/>
      <c r="I124" s="49"/>
      <c r="J124" s="50"/>
      <c r="K124" s="202"/>
      <c r="L124" s="203"/>
      <c r="M124" s="203"/>
      <c r="N124" s="203"/>
      <c r="O124" s="204"/>
      <c r="P124" s="46"/>
      <c r="Q124" s="56"/>
      <c r="R124" s="51"/>
      <c r="S124" s="52"/>
      <c r="T124" s="53"/>
      <c r="U124" s="199"/>
      <c r="V124" s="200"/>
      <c r="W124" s="217"/>
    </row>
    <row r="125" spans="3:23" ht="24" customHeight="1" x14ac:dyDescent="0.25">
      <c r="C125" s="39">
        <v>37</v>
      </c>
      <c r="D125" s="85" t="s">
        <v>350</v>
      </c>
      <c r="E125" s="47" t="s">
        <v>334</v>
      </c>
      <c r="F125" s="48"/>
      <c r="G125" s="49"/>
      <c r="H125" s="49"/>
      <c r="I125" s="49"/>
      <c r="J125" s="50"/>
      <c r="K125" s="202"/>
      <c r="L125" s="203"/>
      <c r="M125" s="203"/>
      <c r="N125" s="203"/>
      <c r="O125" s="204"/>
      <c r="P125" s="46" t="s">
        <v>20</v>
      </c>
      <c r="Q125" s="56">
        <v>15</v>
      </c>
      <c r="R125" s="51"/>
      <c r="S125" s="52"/>
      <c r="T125" s="53"/>
      <c r="U125" s="199"/>
      <c r="V125" s="200"/>
      <c r="W125" s="217"/>
    </row>
    <row r="126" spans="3:23" ht="24" customHeight="1" x14ac:dyDescent="0.25">
      <c r="C126" s="39">
        <v>38</v>
      </c>
      <c r="D126" s="85" t="s">
        <v>351</v>
      </c>
      <c r="E126" s="47" t="s">
        <v>334</v>
      </c>
      <c r="F126" s="48"/>
      <c r="G126" s="49"/>
      <c r="H126" s="49"/>
      <c r="I126" s="49"/>
      <c r="J126" s="50"/>
      <c r="K126" s="51"/>
      <c r="L126" s="52"/>
      <c r="M126" s="52"/>
      <c r="N126" s="52"/>
      <c r="O126" s="53"/>
      <c r="P126" s="46" t="s">
        <v>20</v>
      </c>
      <c r="Q126" s="56">
        <v>15</v>
      </c>
      <c r="R126" s="202"/>
      <c r="S126" s="203"/>
      <c r="T126" s="204"/>
      <c r="U126" s="208"/>
      <c r="V126" s="209"/>
      <c r="W126" s="210"/>
    </row>
    <row r="127" spans="3:23" ht="24" customHeight="1" x14ac:dyDescent="0.25">
      <c r="C127" s="41"/>
      <c r="D127" s="71"/>
      <c r="E127" s="72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0"/>
      <c r="Q127" s="60"/>
      <c r="R127" s="60"/>
      <c r="S127" s="60"/>
      <c r="T127" s="60"/>
      <c r="U127" s="58"/>
      <c r="V127" s="58"/>
      <c r="W127" s="61"/>
    </row>
    <row r="128" spans="3:23" ht="24.75" customHeight="1" x14ac:dyDescent="0.25">
      <c r="C128" s="41"/>
      <c r="D128" s="250"/>
      <c r="E128" s="250"/>
      <c r="F128" s="58"/>
      <c r="G128" s="58"/>
      <c r="H128" s="58"/>
      <c r="I128" s="58"/>
      <c r="J128" s="58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58"/>
      <c r="V128" s="58"/>
      <c r="W128" s="61"/>
    </row>
    <row r="129" spans="3:23" ht="14.25" customHeight="1" thickBot="1" x14ac:dyDescent="0.3">
      <c r="C129" s="42"/>
      <c r="D129" s="71"/>
      <c r="E129" s="71"/>
      <c r="F129" s="58"/>
      <c r="W129" s="73"/>
    </row>
    <row r="130" spans="3:23" ht="14.25" customHeight="1" thickBot="1" x14ac:dyDescent="0.3">
      <c r="C130" s="42"/>
      <c r="D130" s="71"/>
      <c r="E130" s="71"/>
      <c r="F130" s="58"/>
      <c r="G130" s="63" t="s">
        <v>2</v>
      </c>
      <c r="H130" s="64" t="s">
        <v>3</v>
      </c>
      <c r="I130" s="63" t="s">
        <v>4</v>
      </c>
      <c r="J130" s="206" t="s">
        <v>5</v>
      </c>
      <c r="K130" s="207"/>
      <c r="L130" s="206" t="s">
        <v>6</v>
      </c>
      <c r="M130" s="207"/>
      <c r="N130" s="65" t="s">
        <v>7</v>
      </c>
      <c r="O130" s="269" t="str">
        <f>O97</f>
        <v>Строительство нового корпуса Спортблок при КГУ "Комплекс школа-ясли-сад" отдела образования по району Самар УО ВКО, расположенного в ВКО, р.Самар, Кулынжонский сельский округ, с. Кулынжон</v>
      </c>
      <c r="P130" s="270"/>
      <c r="Q130" s="270"/>
      <c r="R130" s="270"/>
      <c r="S130" s="270"/>
      <c r="T130" s="270"/>
      <c r="U130" s="270"/>
      <c r="V130" s="271"/>
      <c r="W130" s="62" t="s">
        <v>4</v>
      </c>
    </row>
    <row r="131" spans="3:23" ht="14.25" customHeight="1" thickBot="1" x14ac:dyDescent="0.3">
      <c r="C131" s="42"/>
      <c r="D131" s="71"/>
      <c r="E131" s="71"/>
      <c r="F131" s="58"/>
      <c r="G131" s="63"/>
      <c r="H131" s="64"/>
      <c r="I131" s="63"/>
      <c r="J131" s="206"/>
      <c r="K131" s="207"/>
      <c r="L131" s="206"/>
      <c r="M131" s="207"/>
      <c r="N131" s="65"/>
      <c r="O131" s="272"/>
      <c r="P131" s="273"/>
      <c r="Q131" s="273"/>
      <c r="R131" s="273"/>
      <c r="S131" s="273"/>
      <c r="T131" s="273"/>
      <c r="U131" s="273"/>
      <c r="V131" s="274"/>
      <c r="W131" s="227">
        <f>W98+1</f>
        <v>4</v>
      </c>
    </row>
    <row r="132" spans="3:23" ht="14.25" customHeight="1" thickBot="1" x14ac:dyDescent="0.3">
      <c r="C132" s="43"/>
      <c r="D132" s="66"/>
      <c r="E132" s="66"/>
      <c r="F132" s="66"/>
      <c r="G132" s="63"/>
      <c r="H132" s="64"/>
      <c r="I132" s="63"/>
      <c r="J132" s="206"/>
      <c r="K132" s="207"/>
      <c r="L132" s="206"/>
      <c r="M132" s="207"/>
      <c r="N132" s="65"/>
      <c r="O132" s="275"/>
      <c r="P132" s="276"/>
      <c r="Q132" s="276"/>
      <c r="R132" s="276"/>
      <c r="S132" s="276"/>
      <c r="T132" s="276"/>
      <c r="U132" s="276"/>
      <c r="V132" s="277"/>
      <c r="W132" s="228"/>
    </row>
    <row r="133" spans="3:23" ht="30" customHeight="1" x14ac:dyDescent="0.25">
      <c r="C133" s="233" t="s">
        <v>21</v>
      </c>
      <c r="D133" s="235" t="s">
        <v>22</v>
      </c>
      <c r="E133" s="235" t="s">
        <v>23</v>
      </c>
      <c r="F133" s="218" t="s">
        <v>24</v>
      </c>
      <c r="G133" s="219"/>
      <c r="H133" s="219"/>
      <c r="I133" s="219"/>
      <c r="J133" s="220"/>
      <c r="K133" s="218" t="s">
        <v>25</v>
      </c>
      <c r="L133" s="219"/>
      <c r="M133" s="219"/>
      <c r="N133" s="219"/>
      <c r="O133" s="220"/>
      <c r="P133" s="235" t="s">
        <v>26</v>
      </c>
      <c r="Q133" s="235" t="s">
        <v>3</v>
      </c>
      <c r="R133" s="218" t="s">
        <v>27</v>
      </c>
      <c r="S133" s="219"/>
      <c r="T133" s="220"/>
      <c r="U133" s="218" t="s">
        <v>28</v>
      </c>
      <c r="V133" s="219"/>
      <c r="W133" s="224"/>
    </row>
    <row r="134" spans="3:23" ht="49.5" customHeight="1" x14ac:dyDescent="0.25">
      <c r="C134" s="234"/>
      <c r="D134" s="236"/>
      <c r="E134" s="236"/>
      <c r="F134" s="221"/>
      <c r="G134" s="222"/>
      <c r="H134" s="222"/>
      <c r="I134" s="222"/>
      <c r="J134" s="223"/>
      <c r="K134" s="221"/>
      <c r="L134" s="222"/>
      <c r="M134" s="222"/>
      <c r="N134" s="222"/>
      <c r="O134" s="223"/>
      <c r="P134" s="236"/>
      <c r="Q134" s="236"/>
      <c r="R134" s="221"/>
      <c r="S134" s="222"/>
      <c r="T134" s="223"/>
      <c r="U134" s="221"/>
      <c r="V134" s="222"/>
      <c r="W134" s="225"/>
    </row>
    <row r="135" spans="3:23" ht="27.75" customHeight="1" x14ac:dyDescent="0.25">
      <c r="C135" s="37">
        <v>1</v>
      </c>
      <c r="D135" s="46">
        <v>2</v>
      </c>
      <c r="E135" s="46">
        <v>3</v>
      </c>
      <c r="F135" s="205">
        <v>4</v>
      </c>
      <c r="G135" s="205"/>
      <c r="H135" s="205"/>
      <c r="I135" s="205"/>
      <c r="J135" s="205"/>
      <c r="K135" s="205">
        <v>5</v>
      </c>
      <c r="L135" s="205"/>
      <c r="M135" s="205"/>
      <c r="N135" s="205"/>
      <c r="O135" s="205"/>
      <c r="P135" s="46">
        <v>6</v>
      </c>
      <c r="Q135" s="46"/>
      <c r="R135" s="205">
        <v>8</v>
      </c>
      <c r="S135" s="205"/>
      <c r="T135" s="205"/>
      <c r="U135" s="199">
        <v>9</v>
      </c>
      <c r="V135" s="200"/>
      <c r="W135" s="217"/>
    </row>
    <row r="136" spans="3:23" ht="27.75" customHeight="1" x14ac:dyDescent="0.25">
      <c r="C136" s="39">
        <v>39</v>
      </c>
      <c r="D136" s="85" t="s">
        <v>352</v>
      </c>
      <c r="E136" s="47" t="s">
        <v>334</v>
      </c>
      <c r="F136" s="48"/>
      <c r="G136" s="49"/>
      <c r="H136" s="49"/>
      <c r="I136" s="49"/>
      <c r="J136" s="50"/>
      <c r="K136" s="51"/>
      <c r="L136" s="52"/>
      <c r="M136" s="52"/>
      <c r="N136" s="52"/>
      <c r="O136" s="53"/>
      <c r="P136" s="46" t="s">
        <v>20</v>
      </c>
      <c r="Q136" s="56">
        <v>6</v>
      </c>
      <c r="R136" s="202"/>
      <c r="S136" s="203"/>
      <c r="T136" s="204"/>
      <c r="U136" s="199"/>
      <c r="V136" s="200"/>
      <c r="W136" s="217"/>
    </row>
    <row r="137" spans="3:23" ht="24" customHeight="1" x14ac:dyDescent="0.25">
      <c r="C137" s="39">
        <v>40</v>
      </c>
      <c r="D137" s="85" t="s">
        <v>353</v>
      </c>
      <c r="E137" s="47" t="s">
        <v>334</v>
      </c>
      <c r="F137" s="48"/>
      <c r="G137" s="49"/>
      <c r="H137" s="49"/>
      <c r="I137" s="49"/>
      <c r="J137" s="50"/>
      <c r="K137" s="51"/>
      <c r="L137" s="52"/>
      <c r="M137" s="52"/>
      <c r="N137" s="52"/>
      <c r="O137" s="53"/>
      <c r="P137" s="46" t="s">
        <v>20</v>
      </c>
      <c r="Q137" s="56">
        <v>15</v>
      </c>
      <c r="R137" s="202"/>
      <c r="S137" s="203"/>
      <c r="T137" s="204"/>
      <c r="U137" s="199"/>
      <c r="V137" s="200"/>
      <c r="W137" s="217"/>
    </row>
    <row r="138" spans="3:23" ht="24" customHeight="1" x14ac:dyDescent="0.25">
      <c r="C138" s="39"/>
      <c r="D138" s="103"/>
      <c r="E138" s="47"/>
      <c r="F138" s="48"/>
      <c r="G138" s="49"/>
      <c r="H138" s="49"/>
      <c r="I138" s="49"/>
      <c r="J138" s="50"/>
      <c r="K138" s="51"/>
      <c r="L138" s="52"/>
      <c r="M138" s="52"/>
      <c r="N138" s="52"/>
      <c r="O138" s="53"/>
      <c r="P138" s="46"/>
      <c r="Q138" s="89"/>
      <c r="R138" s="202"/>
      <c r="S138" s="203"/>
      <c r="T138" s="204"/>
      <c r="U138" s="199"/>
      <c r="V138" s="200"/>
      <c r="W138" s="217"/>
    </row>
    <row r="139" spans="3:23" ht="24" customHeight="1" x14ac:dyDescent="0.25">
      <c r="C139" s="39"/>
      <c r="D139" s="96" t="s">
        <v>354</v>
      </c>
      <c r="E139" s="47"/>
      <c r="F139" s="199"/>
      <c r="G139" s="200"/>
      <c r="H139" s="200"/>
      <c r="I139" s="200"/>
      <c r="J139" s="201"/>
      <c r="K139" s="51"/>
      <c r="L139" s="52"/>
      <c r="M139" s="52"/>
      <c r="N139" s="52"/>
      <c r="O139" s="53"/>
      <c r="P139" s="46"/>
      <c r="Q139" s="46"/>
      <c r="R139" s="202"/>
      <c r="S139" s="203"/>
      <c r="T139" s="204"/>
      <c r="U139" s="199"/>
      <c r="V139" s="200"/>
      <c r="W139" s="217"/>
    </row>
    <row r="140" spans="3:23" ht="24" customHeight="1" x14ac:dyDescent="0.25">
      <c r="C140" s="39"/>
      <c r="D140" s="83" t="s">
        <v>357</v>
      </c>
      <c r="E140" s="47"/>
      <c r="F140" s="48"/>
      <c r="G140" s="49"/>
      <c r="H140" s="49"/>
      <c r="I140" s="49"/>
      <c r="J140" s="50"/>
      <c r="K140" s="51"/>
      <c r="L140" s="52"/>
      <c r="M140" s="52"/>
      <c r="N140" s="52"/>
      <c r="O140" s="53"/>
      <c r="P140" s="46"/>
      <c r="Q140" s="86"/>
      <c r="R140" s="202"/>
      <c r="S140" s="203"/>
      <c r="T140" s="204"/>
      <c r="U140" s="199"/>
      <c r="V140" s="200"/>
      <c r="W140" s="217"/>
    </row>
    <row r="141" spans="3:23" ht="24.75" customHeight="1" x14ac:dyDescent="0.25">
      <c r="C141" s="39">
        <v>1</v>
      </c>
      <c r="D141" s="83" t="s">
        <v>358</v>
      </c>
      <c r="E141" s="47" t="s">
        <v>86</v>
      </c>
      <c r="F141" s="199"/>
      <c r="G141" s="200"/>
      <c r="H141" s="200"/>
      <c r="I141" s="200"/>
      <c r="J141" s="201"/>
      <c r="K141" s="202"/>
      <c r="L141" s="203"/>
      <c r="M141" s="203"/>
      <c r="N141" s="203"/>
      <c r="O141" s="204"/>
      <c r="P141" s="46" t="s">
        <v>20</v>
      </c>
      <c r="Q141" s="67">
        <v>2</v>
      </c>
      <c r="R141" s="202"/>
      <c r="S141" s="203"/>
      <c r="T141" s="204"/>
      <c r="U141" s="199"/>
      <c r="V141" s="200"/>
      <c r="W141" s="217"/>
    </row>
    <row r="142" spans="3:23" ht="27" customHeight="1" x14ac:dyDescent="0.25">
      <c r="C142" s="40"/>
      <c r="D142" s="83" t="s">
        <v>359</v>
      </c>
      <c r="E142" s="47"/>
      <c r="F142" s="199"/>
      <c r="G142" s="200"/>
      <c r="H142" s="200"/>
      <c r="I142" s="200"/>
      <c r="J142" s="201"/>
      <c r="K142" s="202"/>
      <c r="L142" s="203"/>
      <c r="M142" s="203"/>
      <c r="N142" s="203"/>
      <c r="O142" s="204"/>
      <c r="P142" s="46"/>
      <c r="Q142" s="56"/>
      <c r="R142" s="202"/>
      <c r="S142" s="203"/>
      <c r="T142" s="204"/>
      <c r="U142" s="247"/>
      <c r="V142" s="248"/>
      <c r="W142" s="249"/>
    </row>
    <row r="143" spans="3:23" ht="24" customHeight="1" x14ac:dyDescent="0.25">
      <c r="C143" s="39">
        <v>2</v>
      </c>
      <c r="D143" s="85" t="s">
        <v>393</v>
      </c>
      <c r="E143" s="47" t="s">
        <v>360</v>
      </c>
      <c r="F143" s="199"/>
      <c r="G143" s="200"/>
      <c r="H143" s="200"/>
      <c r="I143" s="200"/>
      <c r="J143" s="201"/>
      <c r="K143" s="202"/>
      <c r="L143" s="203"/>
      <c r="M143" s="203"/>
      <c r="N143" s="203"/>
      <c r="O143" s="204"/>
      <c r="P143" s="47" t="s">
        <v>32</v>
      </c>
      <c r="Q143" s="92">
        <v>5</v>
      </c>
      <c r="R143" s="202"/>
      <c r="S143" s="203"/>
      <c r="T143" s="204"/>
      <c r="U143" s="199"/>
      <c r="V143" s="200"/>
      <c r="W143" s="217"/>
    </row>
    <row r="144" spans="3:23" ht="25.5" customHeight="1" x14ac:dyDescent="0.25">
      <c r="C144" s="39">
        <v>3</v>
      </c>
      <c r="D144" s="83" t="s">
        <v>361</v>
      </c>
      <c r="E144" s="47" t="s">
        <v>362</v>
      </c>
      <c r="F144" s="199"/>
      <c r="G144" s="200"/>
      <c r="H144" s="200"/>
      <c r="I144" s="200"/>
      <c r="J144" s="201"/>
      <c r="K144" s="202"/>
      <c r="L144" s="203"/>
      <c r="M144" s="203"/>
      <c r="N144" s="203"/>
      <c r="O144" s="204"/>
      <c r="P144" s="47" t="s">
        <v>97</v>
      </c>
      <c r="Q144" s="92">
        <v>1.5</v>
      </c>
      <c r="R144" s="205"/>
      <c r="S144" s="205"/>
      <c r="T144" s="205"/>
      <c r="U144" s="247"/>
      <c r="V144" s="248"/>
      <c r="W144" s="249"/>
    </row>
    <row r="145" spans="3:23" ht="25.5" customHeight="1" x14ac:dyDescent="0.25">
      <c r="C145" s="39">
        <v>4</v>
      </c>
      <c r="D145" s="83" t="s">
        <v>363</v>
      </c>
      <c r="E145" s="47" t="s">
        <v>364</v>
      </c>
      <c r="F145" s="199"/>
      <c r="G145" s="200"/>
      <c r="H145" s="200"/>
      <c r="I145" s="200"/>
      <c r="J145" s="201"/>
      <c r="K145" s="202"/>
      <c r="L145" s="203"/>
      <c r="M145" s="203"/>
      <c r="N145" s="203"/>
      <c r="O145" s="204"/>
      <c r="P145" s="47" t="s">
        <v>97</v>
      </c>
      <c r="Q145" s="92">
        <v>1.5</v>
      </c>
      <c r="R145" s="229"/>
      <c r="S145" s="229"/>
      <c r="T145" s="229"/>
      <c r="U145" s="199"/>
      <c r="V145" s="200"/>
      <c r="W145" s="217"/>
    </row>
    <row r="146" spans="3:23" ht="24" customHeight="1" x14ac:dyDescent="0.25">
      <c r="C146" s="94" t="s">
        <v>371</v>
      </c>
      <c r="D146" s="83" t="s">
        <v>365</v>
      </c>
      <c r="E146" s="47"/>
      <c r="F146" s="199"/>
      <c r="G146" s="200"/>
      <c r="H146" s="200"/>
      <c r="I146" s="200"/>
      <c r="J146" s="201"/>
      <c r="K146" s="202"/>
      <c r="L146" s="203"/>
      <c r="M146" s="203"/>
      <c r="N146" s="203"/>
      <c r="O146" s="204"/>
      <c r="P146" s="47" t="s">
        <v>366</v>
      </c>
      <c r="Q146" s="92">
        <v>0.6</v>
      </c>
      <c r="R146" s="205"/>
      <c r="S146" s="205"/>
      <c r="T146" s="205"/>
      <c r="U146" s="199"/>
      <c r="V146" s="200"/>
      <c r="W146" s="217"/>
    </row>
    <row r="147" spans="3:23" ht="24" customHeight="1" x14ac:dyDescent="0.25">
      <c r="C147" s="39">
        <v>6</v>
      </c>
      <c r="D147" s="83" t="s">
        <v>367</v>
      </c>
      <c r="E147" s="47"/>
      <c r="F147" s="199"/>
      <c r="G147" s="200"/>
      <c r="H147" s="200"/>
      <c r="I147" s="200"/>
      <c r="J147" s="201"/>
      <c r="K147" s="202"/>
      <c r="L147" s="203"/>
      <c r="M147" s="203"/>
      <c r="N147" s="203"/>
      <c r="O147" s="204"/>
      <c r="P147" s="47" t="s">
        <v>366</v>
      </c>
      <c r="Q147" s="89" t="s">
        <v>373</v>
      </c>
      <c r="R147" s="205"/>
      <c r="S147" s="205"/>
      <c r="T147" s="205"/>
      <c r="U147" s="199"/>
      <c r="V147" s="200"/>
      <c r="W147" s="217"/>
    </row>
    <row r="148" spans="3:23" ht="24" customHeight="1" x14ac:dyDescent="0.25">
      <c r="C148" s="94" t="s">
        <v>372</v>
      </c>
      <c r="D148" s="83" t="s">
        <v>368</v>
      </c>
      <c r="E148" s="47"/>
      <c r="F148" s="199"/>
      <c r="G148" s="200"/>
      <c r="H148" s="200"/>
      <c r="I148" s="200"/>
      <c r="J148" s="201"/>
      <c r="K148" s="205"/>
      <c r="L148" s="205"/>
      <c r="M148" s="205"/>
      <c r="N148" s="205"/>
      <c r="O148" s="205"/>
      <c r="P148" s="47" t="s">
        <v>32</v>
      </c>
      <c r="Q148" s="92">
        <v>12.3</v>
      </c>
      <c r="R148" s="205"/>
      <c r="S148" s="205"/>
      <c r="T148" s="205"/>
      <c r="U148" s="199"/>
      <c r="V148" s="200"/>
      <c r="W148" s="217"/>
    </row>
    <row r="149" spans="3:23" ht="24" customHeight="1" x14ac:dyDescent="0.25">
      <c r="C149" s="94" t="s">
        <v>251</v>
      </c>
      <c r="D149" s="83" t="s">
        <v>369</v>
      </c>
      <c r="E149" s="47" t="s">
        <v>370</v>
      </c>
      <c r="F149" s="199"/>
      <c r="G149" s="200"/>
      <c r="H149" s="200"/>
      <c r="I149" s="200"/>
      <c r="J149" s="201"/>
      <c r="K149" s="205"/>
      <c r="L149" s="205"/>
      <c r="M149" s="205"/>
      <c r="N149" s="205"/>
      <c r="O149" s="205"/>
      <c r="P149" s="47" t="s">
        <v>32</v>
      </c>
      <c r="Q149" s="92">
        <v>15</v>
      </c>
      <c r="R149" s="229">
        <v>18.399999999999999</v>
      </c>
      <c r="S149" s="229"/>
      <c r="T149" s="229"/>
      <c r="U149" s="208"/>
      <c r="V149" s="209"/>
      <c r="W149" s="210"/>
    </row>
    <row r="150" spans="3:23" ht="24" customHeight="1" x14ac:dyDescent="0.25">
      <c r="C150" s="94" t="s">
        <v>374</v>
      </c>
      <c r="D150" s="83" t="s">
        <v>375</v>
      </c>
      <c r="E150" s="47" t="s">
        <v>86</v>
      </c>
      <c r="F150" s="199"/>
      <c r="G150" s="200"/>
      <c r="H150" s="200"/>
      <c r="I150" s="200"/>
      <c r="J150" s="201"/>
      <c r="K150" s="202"/>
      <c r="L150" s="203"/>
      <c r="M150" s="203"/>
      <c r="N150" s="203"/>
      <c r="O150" s="204"/>
      <c r="P150" s="47" t="s">
        <v>20</v>
      </c>
      <c r="Q150" s="108">
        <v>8</v>
      </c>
      <c r="R150" s="202"/>
      <c r="S150" s="203"/>
      <c r="T150" s="204"/>
      <c r="U150" s="208"/>
      <c r="V150" s="209"/>
      <c r="W150" s="210"/>
    </row>
    <row r="151" spans="3:23" ht="24" customHeight="1" x14ac:dyDescent="0.25">
      <c r="C151" s="39">
        <v>10</v>
      </c>
      <c r="D151" s="83" t="s">
        <v>55</v>
      </c>
      <c r="E151" s="47" t="s">
        <v>377</v>
      </c>
      <c r="F151" s="199"/>
      <c r="G151" s="200"/>
      <c r="H151" s="200"/>
      <c r="I151" s="200"/>
      <c r="J151" s="201"/>
      <c r="K151" s="202"/>
      <c r="L151" s="203"/>
      <c r="M151" s="203"/>
      <c r="N151" s="203"/>
      <c r="O151" s="204"/>
      <c r="P151" s="47" t="s">
        <v>20</v>
      </c>
      <c r="Q151" s="108">
        <v>1</v>
      </c>
      <c r="R151" s="202"/>
      <c r="S151" s="203"/>
      <c r="T151" s="204"/>
      <c r="U151" s="199"/>
      <c r="V151" s="200"/>
      <c r="W151" s="217"/>
    </row>
    <row r="152" spans="3:23" ht="24" customHeight="1" x14ac:dyDescent="0.25">
      <c r="C152" s="39"/>
      <c r="D152" s="83" t="s">
        <v>376</v>
      </c>
      <c r="E152" s="47"/>
      <c r="F152" s="199"/>
      <c r="G152" s="200"/>
      <c r="H152" s="200"/>
      <c r="I152" s="200"/>
      <c r="J152" s="201"/>
      <c r="K152" s="202"/>
      <c r="L152" s="203"/>
      <c r="M152" s="203"/>
      <c r="N152" s="203"/>
      <c r="O152" s="204"/>
      <c r="P152" s="46"/>
      <c r="Q152" s="56"/>
      <c r="R152" s="51"/>
      <c r="S152" s="52"/>
      <c r="T152" s="53"/>
      <c r="U152" s="199"/>
      <c r="V152" s="200"/>
      <c r="W152" s="217"/>
    </row>
    <row r="153" spans="3:23" ht="24" customHeight="1" x14ac:dyDescent="0.25">
      <c r="C153" s="39"/>
      <c r="D153" s="83" t="s">
        <v>378</v>
      </c>
      <c r="E153" s="47"/>
      <c r="F153" s="48"/>
      <c r="G153" s="49"/>
      <c r="H153" s="49"/>
      <c r="I153" s="49"/>
      <c r="J153" s="50"/>
      <c r="K153" s="202"/>
      <c r="L153" s="203"/>
      <c r="M153" s="203"/>
      <c r="N153" s="203"/>
      <c r="O153" s="204"/>
      <c r="P153" s="47"/>
      <c r="Q153" s="46"/>
      <c r="R153" s="51"/>
      <c r="S153" s="52"/>
      <c r="T153" s="53"/>
      <c r="U153" s="199"/>
      <c r="V153" s="200"/>
      <c r="W153" s="217"/>
    </row>
    <row r="154" spans="3:23" ht="24" customHeight="1" x14ac:dyDescent="0.25">
      <c r="C154" s="39">
        <v>11</v>
      </c>
      <c r="D154" s="83" t="s">
        <v>379</v>
      </c>
      <c r="E154" s="47" t="s">
        <v>380</v>
      </c>
      <c r="F154" s="199"/>
      <c r="G154" s="200"/>
      <c r="H154" s="200"/>
      <c r="I154" s="200"/>
      <c r="J154" s="201"/>
      <c r="K154" s="205"/>
      <c r="L154" s="205"/>
      <c r="M154" s="205"/>
      <c r="N154" s="205"/>
      <c r="O154" s="205"/>
      <c r="P154" s="46" t="s">
        <v>20</v>
      </c>
      <c r="Q154" s="67">
        <v>3</v>
      </c>
      <c r="R154" s="51"/>
      <c r="S154" s="52"/>
      <c r="T154" s="53"/>
      <c r="U154" s="199"/>
      <c r="V154" s="200"/>
      <c r="W154" s="217"/>
    </row>
    <row r="155" spans="3:23" ht="24" customHeight="1" x14ac:dyDescent="0.25">
      <c r="C155" s="39">
        <v>12</v>
      </c>
      <c r="D155" s="83" t="s">
        <v>392</v>
      </c>
      <c r="E155" s="46" t="s">
        <v>381</v>
      </c>
      <c r="F155" s="48"/>
      <c r="G155" s="49"/>
      <c r="H155" s="49"/>
      <c r="I155" s="49"/>
      <c r="J155" s="50"/>
      <c r="K155" s="202"/>
      <c r="L155" s="203"/>
      <c r="M155" s="203"/>
      <c r="N155" s="203"/>
      <c r="O155" s="204"/>
      <c r="P155" s="46" t="s">
        <v>20</v>
      </c>
      <c r="Q155" s="67">
        <v>2</v>
      </c>
      <c r="R155" s="202"/>
      <c r="S155" s="203"/>
      <c r="T155" s="204"/>
      <c r="U155" s="199"/>
      <c r="V155" s="200"/>
      <c r="W155" s="217"/>
    </row>
    <row r="156" spans="3:23" ht="24" customHeight="1" x14ac:dyDescent="0.25">
      <c r="C156" s="39">
        <v>13</v>
      </c>
      <c r="D156" s="83" t="s">
        <v>382</v>
      </c>
      <c r="E156" s="47" t="s">
        <v>383</v>
      </c>
      <c r="F156" s="199"/>
      <c r="G156" s="200"/>
      <c r="H156" s="200"/>
      <c r="I156" s="200"/>
      <c r="J156" s="201"/>
      <c r="K156" s="202"/>
      <c r="L156" s="203"/>
      <c r="M156" s="203"/>
      <c r="N156" s="203"/>
      <c r="O156" s="204"/>
      <c r="P156" s="46" t="s">
        <v>20</v>
      </c>
      <c r="Q156" s="67">
        <v>2</v>
      </c>
      <c r="R156" s="202"/>
      <c r="S156" s="203"/>
      <c r="T156" s="204"/>
      <c r="U156" s="199"/>
      <c r="V156" s="200"/>
      <c r="W156" s="217"/>
    </row>
    <row r="157" spans="3:23" ht="24" customHeight="1" x14ac:dyDescent="0.25">
      <c r="C157" s="39">
        <v>14</v>
      </c>
      <c r="D157" s="83" t="s">
        <v>384</v>
      </c>
      <c r="E157" s="47" t="s">
        <v>385</v>
      </c>
      <c r="F157" s="199"/>
      <c r="G157" s="200"/>
      <c r="H157" s="200"/>
      <c r="I157" s="200"/>
      <c r="J157" s="201"/>
      <c r="K157" s="202"/>
      <c r="L157" s="203"/>
      <c r="M157" s="203"/>
      <c r="N157" s="203"/>
      <c r="O157" s="204"/>
      <c r="P157" s="46" t="s">
        <v>20</v>
      </c>
      <c r="Q157" s="67">
        <v>1</v>
      </c>
      <c r="R157" s="202"/>
      <c r="S157" s="203"/>
      <c r="T157" s="204"/>
      <c r="U157" s="199"/>
      <c r="V157" s="200"/>
      <c r="W157" s="217"/>
    </row>
    <row r="158" spans="3:23" ht="24" customHeight="1" x14ac:dyDescent="0.25">
      <c r="C158" s="39">
        <v>15</v>
      </c>
      <c r="D158" s="83" t="s">
        <v>386</v>
      </c>
      <c r="E158" s="47" t="s">
        <v>387</v>
      </c>
      <c r="F158" s="199"/>
      <c r="G158" s="200"/>
      <c r="H158" s="200"/>
      <c r="I158" s="200"/>
      <c r="J158" s="201"/>
      <c r="K158" s="202"/>
      <c r="L158" s="203"/>
      <c r="M158" s="203"/>
      <c r="N158" s="203"/>
      <c r="O158" s="204"/>
      <c r="P158" s="46" t="s">
        <v>20</v>
      </c>
      <c r="Q158" s="67">
        <v>1</v>
      </c>
      <c r="R158" s="202"/>
      <c r="S158" s="203"/>
      <c r="T158" s="204"/>
      <c r="U158" s="199"/>
      <c r="V158" s="200"/>
      <c r="W158" s="217"/>
    </row>
    <row r="159" spans="3:23" ht="24" customHeight="1" x14ac:dyDescent="0.25">
      <c r="C159" s="39">
        <v>16</v>
      </c>
      <c r="D159" s="83" t="s">
        <v>388</v>
      </c>
      <c r="E159" s="47" t="s">
        <v>389</v>
      </c>
      <c r="F159" s="199"/>
      <c r="G159" s="200"/>
      <c r="H159" s="200"/>
      <c r="I159" s="200"/>
      <c r="J159" s="201"/>
      <c r="K159" s="202"/>
      <c r="L159" s="203"/>
      <c r="M159" s="203"/>
      <c r="N159" s="203"/>
      <c r="O159" s="204"/>
      <c r="P159" s="47"/>
      <c r="Q159" s="89"/>
      <c r="R159" s="202"/>
      <c r="S159" s="203"/>
      <c r="T159" s="204"/>
      <c r="U159" s="199"/>
      <c r="V159" s="200"/>
      <c r="W159" s="217"/>
    </row>
    <row r="160" spans="3:23" ht="24" customHeight="1" x14ac:dyDescent="0.25">
      <c r="C160" s="39">
        <v>17</v>
      </c>
      <c r="D160" s="83" t="s">
        <v>390</v>
      </c>
      <c r="E160" s="47"/>
      <c r="F160" s="48"/>
      <c r="G160" s="49"/>
      <c r="H160" s="49"/>
      <c r="I160" s="49"/>
      <c r="J160" s="50"/>
      <c r="K160" s="202"/>
      <c r="L160" s="203"/>
      <c r="M160" s="203"/>
      <c r="N160" s="203"/>
      <c r="O160" s="204"/>
      <c r="P160" s="46" t="s">
        <v>20</v>
      </c>
      <c r="Q160" s="67">
        <v>1</v>
      </c>
      <c r="R160" s="202"/>
      <c r="S160" s="203"/>
      <c r="T160" s="204"/>
      <c r="U160" s="199"/>
      <c r="V160" s="200"/>
      <c r="W160" s="217"/>
    </row>
    <row r="161" spans="3:23" ht="24.75" customHeight="1" x14ac:dyDescent="0.25">
      <c r="C161" s="46">
        <v>18</v>
      </c>
      <c r="D161" s="83" t="s">
        <v>391</v>
      </c>
      <c r="E161" s="47"/>
      <c r="F161" s="199"/>
      <c r="G161" s="200"/>
      <c r="H161" s="200"/>
      <c r="I161" s="200"/>
      <c r="J161" s="201"/>
      <c r="K161" s="202"/>
      <c r="L161" s="203"/>
      <c r="M161" s="203"/>
      <c r="N161" s="203"/>
      <c r="O161" s="204"/>
      <c r="P161" s="46" t="s">
        <v>20</v>
      </c>
      <c r="Q161" s="67">
        <v>1</v>
      </c>
      <c r="R161" s="202"/>
      <c r="S161" s="203"/>
      <c r="T161" s="204"/>
      <c r="U161" s="208"/>
      <c r="V161" s="209"/>
      <c r="W161" s="210"/>
    </row>
    <row r="162" spans="3:23" ht="14.25" customHeight="1" thickBot="1" x14ac:dyDescent="0.3">
      <c r="C162" s="42"/>
      <c r="D162" s="71"/>
      <c r="E162" s="71"/>
      <c r="F162" s="58"/>
      <c r="W162" s="73"/>
    </row>
    <row r="163" spans="3:23" ht="14.25" customHeight="1" thickBot="1" x14ac:dyDescent="0.3">
      <c r="C163" s="42"/>
      <c r="D163" s="71"/>
      <c r="E163" s="71"/>
      <c r="F163" s="58"/>
      <c r="G163" s="63" t="s">
        <v>2</v>
      </c>
      <c r="H163" s="64" t="s">
        <v>3</v>
      </c>
      <c r="I163" s="63" t="s">
        <v>4</v>
      </c>
      <c r="J163" s="206" t="s">
        <v>5</v>
      </c>
      <c r="K163" s="207"/>
      <c r="L163" s="206" t="s">
        <v>6</v>
      </c>
      <c r="M163" s="207"/>
      <c r="N163" s="65" t="s">
        <v>7</v>
      </c>
      <c r="O163" s="269" t="str">
        <f>O130</f>
        <v>Строительство нового корпуса Спортблок при КГУ "Комплекс школа-ясли-сад" отдела образования по району Самар УО ВКО, расположенного в ВКО, р.Самар, Кулынжонский сельский округ, с. Кулынжон</v>
      </c>
      <c r="P163" s="270"/>
      <c r="Q163" s="270"/>
      <c r="R163" s="270"/>
      <c r="S163" s="270"/>
      <c r="T163" s="270"/>
      <c r="U163" s="270"/>
      <c r="V163" s="271"/>
      <c r="W163" s="62" t="s">
        <v>4</v>
      </c>
    </row>
    <row r="164" spans="3:23" ht="14.25" customHeight="1" thickBot="1" x14ac:dyDescent="0.3">
      <c r="C164" s="42"/>
      <c r="D164" s="71"/>
      <c r="E164" s="71"/>
      <c r="F164" s="58"/>
      <c r="G164" s="63"/>
      <c r="H164" s="64"/>
      <c r="I164" s="63"/>
      <c r="J164" s="206"/>
      <c r="K164" s="207"/>
      <c r="L164" s="206"/>
      <c r="M164" s="207"/>
      <c r="N164" s="65"/>
      <c r="O164" s="272"/>
      <c r="P164" s="273"/>
      <c r="Q164" s="273"/>
      <c r="R164" s="273"/>
      <c r="S164" s="273"/>
      <c r="T164" s="273"/>
      <c r="U164" s="273"/>
      <c r="V164" s="274"/>
      <c r="W164" s="227">
        <f>W131+1</f>
        <v>5</v>
      </c>
    </row>
    <row r="165" spans="3:23" ht="14.25" customHeight="1" thickBot="1" x14ac:dyDescent="0.3">
      <c r="C165" s="42"/>
      <c r="D165" s="71"/>
      <c r="E165" s="71"/>
      <c r="F165" s="58"/>
      <c r="G165" s="63"/>
      <c r="H165" s="64"/>
      <c r="I165" s="63"/>
      <c r="J165" s="206"/>
      <c r="K165" s="207"/>
      <c r="L165" s="206"/>
      <c r="M165" s="207"/>
      <c r="N165" s="65"/>
      <c r="O165" s="275"/>
      <c r="P165" s="276"/>
      <c r="Q165" s="276"/>
      <c r="R165" s="276"/>
      <c r="S165" s="276"/>
      <c r="T165" s="276"/>
      <c r="U165" s="276"/>
      <c r="V165" s="277"/>
      <c r="W165" s="228"/>
    </row>
    <row r="166" spans="3:23" ht="30" customHeight="1" x14ac:dyDescent="0.25">
      <c r="C166" s="233" t="s">
        <v>21</v>
      </c>
      <c r="D166" s="235" t="s">
        <v>22</v>
      </c>
      <c r="E166" s="235" t="s">
        <v>23</v>
      </c>
      <c r="F166" s="218" t="s">
        <v>24</v>
      </c>
      <c r="G166" s="219"/>
      <c r="H166" s="219"/>
      <c r="I166" s="219"/>
      <c r="J166" s="220"/>
      <c r="K166" s="218" t="s">
        <v>25</v>
      </c>
      <c r="L166" s="219"/>
      <c r="M166" s="219"/>
      <c r="N166" s="219"/>
      <c r="O166" s="220"/>
      <c r="P166" s="235" t="s">
        <v>26</v>
      </c>
      <c r="Q166" s="235" t="s">
        <v>3</v>
      </c>
      <c r="R166" s="218" t="s">
        <v>27</v>
      </c>
      <c r="S166" s="219"/>
      <c r="T166" s="220"/>
      <c r="U166" s="218" t="s">
        <v>28</v>
      </c>
      <c r="V166" s="219"/>
      <c r="W166" s="224"/>
    </row>
    <row r="167" spans="3:23" ht="49.5" customHeight="1" x14ac:dyDescent="0.25">
      <c r="C167" s="234"/>
      <c r="D167" s="236"/>
      <c r="E167" s="236"/>
      <c r="F167" s="221"/>
      <c r="G167" s="222"/>
      <c r="H167" s="222"/>
      <c r="I167" s="222"/>
      <c r="J167" s="223"/>
      <c r="K167" s="221"/>
      <c r="L167" s="222"/>
      <c r="M167" s="222"/>
      <c r="N167" s="222"/>
      <c r="O167" s="223"/>
      <c r="P167" s="236"/>
      <c r="Q167" s="236"/>
      <c r="R167" s="221"/>
      <c r="S167" s="222"/>
      <c r="T167" s="223"/>
      <c r="U167" s="221"/>
      <c r="V167" s="222"/>
      <c r="W167" s="225"/>
    </row>
    <row r="168" spans="3:23" ht="27.75" customHeight="1" x14ac:dyDescent="0.25">
      <c r="C168" s="37">
        <v>1</v>
      </c>
      <c r="D168" s="46">
        <v>2</v>
      </c>
      <c r="E168" s="46">
        <v>3</v>
      </c>
      <c r="F168" s="205">
        <v>4</v>
      </c>
      <c r="G168" s="205"/>
      <c r="H168" s="205"/>
      <c r="I168" s="205"/>
      <c r="J168" s="205"/>
      <c r="K168" s="205">
        <v>5</v>
      </c>
      <c r="L168" s="205"/>
      <c r="M168" s="205"/>
      <c r="N168" s="205"/>
      <c r="O168" s="205"/>
      <c r="P168" s="46">
        <v>6</v>
      </c>
      <c r="Q168" s="46">
        <v>7</v>
      </c>
      <c r="R168" s="205">
        <v>8</v>
      </c>
      <c r="S168" s="205"/>
      <c r="T168" s="205"/>
      <c r="U168" s="199">
        <v>9</v>
      </c>
      <c r="V168" s="200"/>
      <c r="W168" s="217"/>
    </row>
    <row r="169" spans="3:23" ht="27.75" customHeight="1" x14ac:dyDescent="0.25">
      <c r="C169" s="40">
        <v>19</v>
      </c>
      <c r="D169" s="83" t="s">
        <v>394</v>
      </c>
      <c r="E169" s="47"/>
      <c r="F169" s="199"/>
      <c r="G169" s="200"/>
      <c r="H169" s="200"/>
      <c r="I169" s="200"/>
      <c r="J169" s="201"/>
      <c r="K169" s="202"/>
      <c r="L169" s="203"/>
      <c r="M169" s="203"/>
      <c r="N169" s="203"/>
      <c r="O169" s="204"/>
      <c r="P169" s="46" t="s">
        <v>20</v>
      </c>
      <c r="Q169" s="67">
        <v>2</v>
      </c>
      <c r="R169" s="202"/>
      <c r="S169" s="203"/>
      <c r="T169" s="204"/>
      <c r="U169" s="208"/>
      <c r="V169" s="209"/>
      <c r="W169" s="210"/>
    </row>
    <row r="170" spans="3:23" ht="24" customHeight="1" x14ac:dyDescent="0.25">
      <c r="C170" s="94"/>
      <c r="D170" s="83"/>
      <c r="E170" s="47"/>
      <c r="F170" s="199"/>
      <c r="G170" s="200"/>
      <c r="H170" s="200"/>
      <c r="I170" s="200"/>
      <c r="J170" s="201"/>
      <c r="K170" s="202"/>
      <c r="L170" s="203"/>
      <c r="M170" s="203"/>
      <c r="N170" s="203"/>
      <c r="O170" s="204"/>
      <c r="P170" s="46"/>
      <c r="Q170" s="56"/>
      <c r="R170" s="51"/>
      <c r="S170" s="52"/>
      <c r="T170" s="53"/>
      <c r="U170" s="208"/>
      <c r="V170" s="209"/>
      <c r="W170" s="210"/>
    </row>
    <row r="171" spans="3:23" ht="24" customHeight="1" x14ac:dyDescent="0.25">
      <c r="C171" s="46"/>
      <c r="D171" s="104" t="s">
        <v>396</v>
      </c>
      <c r="E171" s="46"/>
      <c r="F171" s="199"/>
      <c r="G171" s="200"/>
      <c r="H171" s="200"/>
      <c r="I171" s="200"/>
      <c r="J171" s="201"/>
      <c r="K171" s="51"/>
      <c r="L171" s="52"/>
      <c r="M171" s="52"/>
      <c r="N171" s="52"/>
      <c r="O171" s="53"/>
      <c r="P171" s="46"/>
      <c r="Q171" s="56"/>
      <c r="R171" s="202"/>
      <c r="S171" s="203"/>
      <c r="T171" s="204"/>
      <c r="U171" s="208"/>
      <c r="V171" s="209"/>
      <c r="W171" s="210"/>
    </row>
    <row r="172" spans="3:23" ht="24" customHeight="1" x14ac:dyDescent="0.25">
      <c r="C172" s="46">
        <v>1</v>
      </c>
      <c r="D172" s="83" t="s">
        <v>401</v>
      </c>
      <c r="E172" s="47" t="s">
        <v>400</v>
      </c>
      <c r="F172" s="48"/>
      <c r="G172" s="49"/>
      <c r="H172" s="49"/>
      <c r="I172" s="49"/>
      <c r="J172" s="50"/>
      <c r="K172" s="202"/>
      <c r="L172" s="203"/>
      <c r="M172" s="203"/>
      <c r="N172" s="203"/>
      <c r="O172" s="204"/>
      <c r="P172" s="46"/>
      <c r="Q172" s="46"/>
      <c r="R172" s="202"/>
      <c r="S172" s="203"/>
      <c r="T172" s="204"/>
      <c r="U172" s="208"/>
      <c r="V172" s="209"/>
      <c r="W172" s="210"/>
    </row>
    <row r="173" spans="3:23" ht="24" customHeight="1" x14ac:dyDescent="0.25">
      <c r="C173" s="89" t="s">
        <v>397</v>
      </c>
      <c r="D173" s="83" t="s">
        <v>403</v>
      </c>
      <c r="E173" s="47" t="s">
        <v>402</v>
      </c>
      <c r="F173" s="199"/>
      <c r="G173" s="200"/>
      <c r="H173" s="200"/>
      <c r="I173" s="200"/>
      <c r="J173" s="201"/>
      <c r="K173" s="202"/>
      <c r="L173" s="203"/>
      <c r="M173" s="203"/>
      <c r="N173" s="203"/>
      <c r="O173" s="204"/>
      <c r="P173" s="46" t="s">
        <v>20</v>
      </c>
      <c r="Q173" s="89" t="s">
        <v>56</v>
      </c>
      <c r="R173" s="244"/>
      <c r="S173" s="245"/>
      <c r="T173" s="246"/>
      <c r="U173" s="208"/>
      <c r="V173" s="209"/>
      <c r="W173" s="210"/>
    </row>
    <row r="174" spans="3:23" ht="24.75" customHeight="1" x14ac:dyDescent="0.25">
      <c r="C174" s="89" t="s">
        <v>398</v>
      </c>
      <c r="D174" s="83" t="s">
        <v>404</v>
      </c>
      <c r="E174" s="47"/>
      <c r="F174" s="48"/>
      <c r="G174" s="49"/>
      <c r="H174" s="49"/>
      <c r="I174" s="49"/>
      <c r="J174" s="50"/>
      <c r="K174" s="202"/>
      <c r="L174" s="203"/>
      <c r="M174" s="203"/>
      <c r="N174" s="203"/>
      <c r="O174" s="204"/>
      <c r="P174" s="46" t="s">
        <v>20</v>
      </c>
      <c r="Q174" s="56">
        <v>1</v>
      </c>
      <c r="R174" s="202"/>
      <c r="S174" s="203"/>
      <c r="T174" s="204"/>
      <c r="U174" s="208"/>
      <c r="V174" s="209"/>
      <c r="W174" s="210"/>
    </row>
    <row r="175" spans="3:23" ht="27" customHeight="1" x14ac:dyDescent="0.25">
      <c r="C175" s="89" t="s">
        <v>399</v>
      </c>
      <c r="D175" s="83" t="s">
        <v>406</v>
      </c>
      <c r="E175" s="47" t="s">
        <v>405</v>
      </c>
      <c r="F175" s="199" t="s">
        <v>519</v>
      </c>
      <c r="G175" s="200"/>
      <c r="H175" s="200"/>
      <c r="I175" s="200"/>
      <c r="J175" s="201"/>
      <c r="K175" s="51"/>
      <c r="L175" s="52"/>
      <c r="M175" s="52"/>
      <c r="N175" s="52"/>
      <c r="O175" s="53"/>
      <c r="P175" s="46" t="s">
        <v>20</v>
      </c>
      <c r="Q175" s="56">
        <v>2</v>
      </c>
      <c r="R175" s="202"/>
      <c r="S175" s="203"/>
      <c r="T175" s="204"/>
      <c r="U175" s="199"/>
      <c r="V175" s="200"/>
      <c r="W175" s="217"/>
    </row>
    <row r="176" spans="3:23" ht="24" customHeight="1" x14ac:dyDescent="0.25">
      <c r="C176" s="46"/>
      <c r="D176" s="83" t="s">
        <v>407</v>
      </c>
      <c r="E176" s="47"/>
      <c r="F176" s="48"/>
      <c r="G176" s="49"/>
      <c r="H176" s="49"/>
      <c r="I176" s="49"/>
      <c r="J176" s="50"/>
      <c r="K176" s="51"/>
      <c r="L176" s="52"/>
      <c r="M176" s="52"/>
      <c r="N176" s="52"/>
      <c r="O176" s="53"/>
      <c r="P176" s="46"/>
      <c r="Q176" s="46"/>
      <c r="R176" s="202"/>
      <c r="S176" s="203"/>
      <c r="T176" s="204"/>
      <c r="U176" s="208"/>
      <c r="V176" s="209"/>
      <c r="W176" s="210"/>
    </row>
    <row r="177" spans="3:23" ht="25.5" customHeight="1" x14ac:dyDescent="0.25">
      <c r="C177" s="89" t="s">
        <v>399</v>
      </c>
      <c r="D177" s="83" t="s">
        <v>409</v>
      </c>
      <c r="E177" s="47"/>
      <c r="F177" s="199" t="s">
        <v>518</v>
      </c>
      <c r="G177" s="200"/>
      <c r="H177" s="200"/>
      <c r="I177" s="200"/>
      <c r="J177" s="201"/>
      <c r="K177" s="51"/>
      <c r="L177" s="52"/>
      <c r="M177" s="52"/>
      <c r="N177" s="52"/>
      <c r="O177" s="53"/>
      <c r="P177" s="46" t="s">
        <v>20</v>
      </c>
      <c r="Q177" s="56">
        <v>2</v>
      </c>
      <c r="R177" s="244"/>
      <c r="S177" s="245"/>
      <c r="T177" s="246"/>
      <c r="U177" s="208"/>
      <c r="V177" s="209"/>
      <c r="W177" s="210"/>
    </row>
    <row r="178" spans="3:23" ht="25.5" customHeight="1" x14ac:dyDescent="0.25">
      <c r="C178" s="89" t="s">
        <v>408</v>
      </c>
      <c r="D178" s="83" t="s">
        <v>410</v>
      </c>
      <c r="E178" s="47"/>
      <c r="F178" s="199" t="s">
        <v>520</v>
      </c>
      <c r="G178" s="200"/>
      <c r="H178" s="200"/>
      <c r="I178" s="200"/>
      <c r="J178" s="201"/>
      <c r="K178" s="51"/>
      <c r="L178" s="52"/>
      <c r="M178" s="52"/>
      <c r="N178" s="52"/>
      <c r="O178" s="53"/>
      <c r="P178" s="46" t="s">
        <v>20</v>
      </c>
      <c r="Q178" s="56">
        <v>2</v>
      </c>
      <c r="R178" s="205"/>
      <c r="S178" s="205"/>
      <c r="T178" s="205"/>
      <c r="U178" s="208"/>
      <c r="V178" s="209"/>
      <c r="W178" s="210"/>
    </row>
    <row r="179" spans="3:23" ht="24" customHeight="1" x14ac:dyDescent="0.25">
      <c r="C179" s="89" t="s">
        <v>416</v>
      </c>
      <c r="D179" s="70" t="s">
        <v>411</v>
      </c>
      <c r="E179" s="47"/>
      <c r="F179" s="199" t="s">
        <v>521</v>
      </c>
      <c r="G179" s="200"/>
      <c r="H179" s="200"/>
      <c r="I179" s="200"/>
      <c r="J179" s="201"/>
      <c r="K179" s="51"/>
      <c r="L179" s="52"/>
      <c r="M179" s="52"/>
      <c r="N179" s="52"/>
      <c r="O179" s="53"/>
      <c r="P179" s="46" t="s">
        <v>20</v>
      </c>
      <c r="Q179" s="56">
        <v>12</v>
      </c>
      <c r="R179" s="205"/>
      <c r="S179" s="205"/>
      <c r="T179" s="205"/>
      <c r="U179" s="208"/>
      <c r="V179" s="209"/>
      <c r="W179" s="210"/>
    </row>
    <row r="180" spans="3:23" ht="24" customHeight="1" x14ac:dyDescent="0.25">
      <c r="C180" s="89" t="s">
        <v>417</v>
      </c>
      <c r="D180" s="70" t="s">
        <v>412</v>
      </c>
      <c r="E180" s="47" t="s">
        <v>418</v>
      </c>
      <c r="F180" s="48"/>
      <c r="G180" s="49"/>
      <c r="H180" s="49"/>
      <c r="I180" s="49"/>
      <c r="J180" s="50"/>
      <c r="K180" s="202" t="s">
        <v>419</v>
      </c>
      <c r="L180" s="203"/>
      <c r="M180" s="203"/>
      <c r="N180" s="203"/>
      <c r="O180" s="204"/>
      <c r="P180" s="46" t="s">
        <v>20</v>
      </c>
      <c r="Q180" s="56">
        <v>1</v>
      </c>
      <c r="R180" s="202"/>
      <c r="S180" s="203"/>
      <c r="T180" s="204"/>
      <c r="U180" s="208"/>
      <c r="V180" s="209"/>
      <c r="W180" s="210"/>
    </row>
    <row r="181" spans="3:23" ht="24" customHeight="1" x14ac:dyDescent="0.25">
      <c r="C181" s="40"/>
      <c r="D181" s="70" t="s">
        <v>413</v>
      </c>
      <c r="E181" s="47"/>
      <c r="F181" s="48"/>
      <c r="G181" s="49"/>
      <c r="H181" s="49"/>
      <c r="I181" s="49"/>
      <c r="J181" s="50"/>
      <c r="K181" s="51"/>
      <c r="L181" s="52"/>
      <c r="M181" s="52"/>
      <c r="N181" s="52"/>
      <c r="O181" s="53"/>
      <c r="P181" s="46"/>
      <c r="Q181" s="92"/>
      <c r="R181" s="202"/>
      <c r="S181" s="203"/>
      <c r="T181" s="204"/>
      <c r="U181" s="208"/>
      <c r="V181" s="209"/>
      <c r="W181" s="210"/>
    </row>
    <row r="182" spans="3:23" ht="24" customHeight="1" x14ac:dyDescent="0.25">
      <c r="C182" s="89" t="s">
        <v>420</v>
      </c>
      <c r="D182" s="70" t="s">
        <v>414</v>
      </c>
      <c r="E182" s="47" t="s">
        <v>437</v>
      </c>
      <c r="F182" s="199" t="s">
        <v>522</v>
      </c>
      <c r="G182" s="200"/>
      <c r="H182" s="200"/>
      <c r="I182" s="200"/>
      <c r="J182" s="201"/>
      <c r="K182" s="202" t="s">
        <v>421</v>
      </c>
      <c r="L182" s="203"/>
      <c r="M182" s="203"/>
      <c r="N182" s="203"/>
      <c r="O182" s="204"/>
      <c r="P182" s="46" t="s">
        <v>20</v>
      </c>
      <c r="Q182" s="56">
        <v>1</v>
      </c>
      <c r="R182" s="51"/>
      <c r="S182" s="52"/>
      <c r="T182" s="53"/>
      <c r="U182" s="208"/>
      <c r="V182" s="209"/>
      <c r="W182" s="210"/>
    </row>
    <row r="183" spans="3:23" ht="24" customHeight="1" x14ac:dyDescent="0.25">
      <c r="C183" s="39"/>
      <c r="D183" s="70" t="s">
        <v>415</v>
      </c>
      <c r="E183" s="47"/>
      <c r="F183" s="199"/>
      <c r="G183" s="200"/>
      <c r="H183" s="200"/>
      <c r="I183" s="200"/>
      <c r="J183" s="201"/>
      <c r="K183" s="202"/>
      <c r="L183" s="203"/>
      <c r="M183" s="203"/>
      <c r="N183" s="203"/>
      <c r="O183" s="204"/>
      <c r="P183" s="46"/>
      <c r="Q183" s="92"/>
      <c r="R183" s="202"/>
      <c r="S183" s="203"/>
      <c r="T183" s="204"/>
      <c r="U183" s="208"/>
      <c r="V183" s="209"/>
      <c r="W183" s="210"/>
    </row>
    <row r="184" spans="3:23" ht="24" customHeight="1" x14ac:dyDescent="0.25">
      <c r="C184" s="89" t="s">
        <v>424</v>
      </c>
      <c r="D184" s="70" t="s">
        <v>422</v>
      </c>
      <c r="E184" s="47" t="s">
        <v>436</v>
      </c>
      <c r="F184" s="199" t="s">
        <v>523</v>
      </c>
      <c r="G184" s="200"/>
      <c r="H184" s="200"/>
      <c r="I184" s="200"/>
      <c r="J184" s="201"/>
      <c r="K184" s="202" t="s">
        <v>425</v>
      </c>
      <c r="L184" s="203"/>
      <c r="M184" s="203"/>
      <c r="N184" s="203"/>
      <c r="O184" s="204"/>
      <c r="P184" s="46" t="s">
        <v>20</v>
      </c>
      <c r="Q184" s="56">
        <v>3</v>
      </c>
      <c r="R184" s="202"/>
      <c r="S184" s="203"/>
      <c r="T184" s="204"/>
      <c r="U184" s="208"/>
      <c r="V184" s="209"/>
      <c r="W184" s="210"/>
    </row>
    <row r="185" spans="3:23" ht="24" customHeight="1" x14ac:dyDescent="0.25">
      <c r="C185" s="46"/>
      <c r="D185" s="83" t="s">
        <v>423</v>
      </c>
      <c r="E185" s="47" t="s">
        <v>435</v>
      </c>
      <c r="F185" s="199"/>
      <c r="G185" s="200"/>
      <c r="H185" s="200"/>
      <c r="I185" s="200"/>
      <c r="J185" s="201"/>
      <c r="K185" s="51"/>
      <c r="L185" s="52"/>
      <c r="M185" s="52"/>
      <c r="N185" s="52"/>
      <c r="O185" s="53"/>
      <c r="P185" s="46"/>
      <c r="Q185" s="86"/>
      <c r="R185" s="202"/>
      <c r="S185" s="203"/>
      <c r="T185" s="204"/>
      <c r="U185" s="208"/>
      <c r="V185" s="209"/>
      <c r="W185" s="210"/>
    </row>
    <row r="186" spans="3:23" ht="24" customHeight="1" x14ac:dyDescent="0.25">
      <c r="C186" s="89" t="s">
        <v>427</v>
      </c>
      <c r="D186" s="83" t="s">
        <v>426</v>
      </c>
      <c r="E186" s="47" t="s">
        <v>434</v>
      </c>
      <c r="F186" s="199" t="s">
        <v>524</v>
      </c>
      <c r="G186" s="200"/>
      <c r="H186" s="200"/>
      <c r="I186" s="200"/>
      <c r="J186" s="201"/>
      <c r="K186" s="202" t="s">
        <v>428</v>
      </c>
      <c r="L186" s="203"/>
      <c r="M186" s="203"/>
      <c r="N186" s="203"/>
      <c r="O186" s="204"/>
      <c r="P186" s="46" t="s">
        <v>20</v>
      </c>
      <c r="Q186" s="56">
        <v>1</v>
      </c>
      <c r="R186" s="202"/>
      <c r="S186" s="203"/>
      <c r="T186" s="204"/>
      <c r="U186" s="208"/>
      <c r="V186" s="209"/>
      <c r="W186" s="210"/>
    </row>
    <row r="187" spans="3:23" ht="24" customHeight="1" x14ac:dyDescent="0.25">
      <c r="C187" s="89" t="s">
        <v>431</v>
      </c>
      <c r="D187" s="83" t="s">
        <v>429</v>
      </c>
      <c r="E187" s="47" t="s">
        <v>433</v>
      </c>
      <c r="F187" s="199" t="s">
        <v>525</v>
      </c>
      <c r="G187" s="200"/>
      <c r="H187" s="200"/>
      <c r="I187" s="200"/>
      <c r="J187" s="201"/>
      <c r="K187" s="202" t="s">
        <v>432</v>
      </c>
      <c r="L187" s="203"/>
      <c r="M187" s="203"/>
      <c r="N187" s="203"/>
      <c r="O187" s="204"/>
      <c r="P187" s="46" t="s">
        <v>20</v>
      </c>
      <c r="Q187" s="56">
        <v>2</v>
      </c>
      <c r="R187" s="202"/>
      <c r="S187" s="203"/>
      <c r="T187" s="204"/>
      <c r="U187" s="208"/>
      <c r="V187" s="209"/>
      <c r="W187" s="210"/>
    </row>
    <row r="188" spans="3:23" ht="24" customHeight="1" x14ac:dyDescent="0.25">
      <c r="C188" s="74"/>
      <c r="D188" s="83" t="s">
        <v>430</v>
      </c>
      <c r="E188" s="47"/>
      <c r="F188" s="199"/>
      <c r="G188" s="200"/>
      <c r="H188" s="200"/>
      <c r="I188" s="200"/>
      <c r="J188" s="201"/>
      <c r="K188" s="202"/>
      <c r="L188" s="203"/>
      <c r="M188" s="203"/>
      <c r="N188" s="203"/>
      <c r="O188" s="204"/>
      <c r="P188" s="46"/>
      <c r="Q188" s="92"/>
      <c r="R188" s="202"/>
      <c r="S188" s="203"/>
      <c r="T188" s="204"/>
      <c r="U188" s="208"/>
      <c r="V188" s="209"/>
      <c r="W188" s="210"/>
    </row>
    <row r="189" spans="3:23" ht="24" customHeight="1" x14ac:dyDescent="0.25">
      <c r="C189" s="89" t="s">
        <v>442</v>
      </c>
      <c r="D189" s="83" t="s">
        <v>438</v>
      </c>
      <c r="E189" s="47" t="s">
        <v>440</v>
      </c>
      <c r="F189" s="199" t="s">
        <v>526</v>
      </c>
      <c r="G189" s="200"/>
      <c r="H189" s="200"/>
      <c r="I189" s="200"/>
      <c r="J189" s="201"/>
      <c r="K189" s="202" t="s">
        <v>439</v>
      </c>
      <c r="L189" s="203"/>
      <c r="M189" s="203"/>
      <c r="N189" s="203"/>
      <c r="O189" s="204"/>
      <c r="P189" s="46" t="s">
        <v>20</v>
      </c>
      <c r="Q189" s="56">
        <v>1</v>
      </c>
      <c r="R189" s="202"/>
      <c r="S189" s="203"/>
      <c r="T189" s="204"/>
      <c r="U189" s="208"/>
      <c r="V189" s="209"/>
      <c r="W189" s="210"/>
    </row>
    <row r="190" spans="3:23" ht="24" customHeight="1" x14ac:dyDescent="0.25">
      <c r="C190" s="89" t="s">
        <v>443</v>
      </c>
      <c r="D190" s="83" t="s">
        <v>441</v>
      </c>
      <c r="E190" s="47" t="s">
        <v>444</v>
      </c>
      <c r="F190" s="199"/>
      <c r="G190" s="200"/>
      <c r="H190" s="200"/>
      <c r="I190" s="200"/>
      <c r="J190" s="201"/>
      <c r="K190" s="202" t="s">
        <v>439</v>
      </c>
      <c r="L190" s="203"/>
      <c r="M190" s="203"/>
      <c r="N190" s="203"/>
      <c r="O190" s="204"/>
      <c r="P190" s="46" t="s">
        <v>20</v>
      </c>
      <c r="Q190" s="56">
        <v>1</v>
      </c>
      <c r="R190" s="244"/>
      <c r="S190" s="245"/>
      <c r="T190" s="246"/>
      <c r="U190" s="208"/>
      <c r="V190" s="209"/>
      <c r="W190" s="210"/>
    </row>
    <row r="191" spans="3:23" ht="24" customHeight="1" x14ac:dyDescent="0.25">
      <c r="C191" s="89" t="s">
        <v>445</v>
      </c>
      <c r="D191" s="83" t="s">
        <v>446</v>
      </c>
      <c r="E191" s="47"/>
      <c r="F191" s="199" t="s">
        <v>527</v>
      </c>
      <c r="G191" s="200"/>
      <c r="H191" s="200"/>
      <c r="I191" s="200"/>
      <c r="J191" s="201"/>
      <c r="K191" s="51"/>
      <c r="L191" s="52"/>
      <c r="M191" s="52"/>
      <c r="N191" s="52"/>
      <c r="O191" s="53"/>
      <c r="P191" s="46" t="s">
        <v>20</v>
      </c>
      <c r="Q191" s="56">
        <v>1</v>
      </c>
      <c r="R191" s="244"/>
      <c r="S191" s="245"/>
      <c r="T191" s="246"/>
      <c r="U191" s="208"/>
      <c r="V191" s="209"/>
      <c r="W191" s="210"/>
    </row>
    <row r="192" spans="3:23" ht="24" customHeight="1" x14ac:dyDescent="0.25">
      <c r="C192" s="89" t="s">
        <v>449</v>
      </c>
      <c r="D192" s="83" t="s">
        <v>447</v>
      </c>
      <c r="E192" s="47"/>
      <c r="F192" s="199" t="s">
        <v>528</v>
      </c>
      <c r="G192" s="200"/>
      <c r="H192" s="200"/>
      <c r="I192" s="200"/>
      <c r="J192" s="201"/>
      <c r="K192" s="51"/>
      <c r="L192" s="52"/>
      <c r="M192" s="52"/>
      <c r="N192" s="52"/>
      <c r="O192" s="53"/>
      <c r="P192" s="46" t="s">
        <v>20</v>
      </c>
      <c r="Q192" s="56">
        <v>3</v>
      </c>
      <c r="R192" s="244"/>
      <c r="S192" s="245"/>
      <c r="T192" s="246"/>
      <c r="U192" s="208"/>
      <c r="V192" s="209"/>
      <c r="W192" s="210"/>
    </row>
    <row r="193" spans="3:23" ht="24" customHeight="1" x14ac:dyDescent="0.25">
      <c r="C193" s="89" t="s">
        <v>450</v>
      </c>
      <c r="D193" s="83" t="s">
        <v>448</v>
      </c>
      <c r="E193" s="47"/>
      <c r="F193" s="199" t="s">
        <v>529</v>
      </c>
      <c r="G193" s="200"/>
      <c r="H193" s="200"/>
      <c r="I193" s="200"/>
      <c r="J193" s="201"/>
      <c r="K193" s="51"/>
      <c r="L193" s="52"/>
      <c r="M193" s="52"/>
      <c r="N193" s="52"/>
      <c r="O193" s="53"/>
      <c r="P193" s="46" t="s">
        <v>20</v>
      </c>
      <c r="Q193" s="56">
        <v>2</v>
      </c>
      <c r="R193" s="244"/>
      <c r="S193" s="245"/>
      <c r="T193" s="246"/>
      <c r="U193" s="208"/>
      <c r="V193" s="209"/>
      <c r="W193" s="210"/>
    </row>
    <row r="194" spans="3:23" ht="24.75" customHeight="1" x14ac:dyDescent="0.25">
      <c r="C194" s="89" t="s">
        <v>451</v>
      </c>
      <c r="D194" s="83" t="s">
        <v>448</v>
      </c>
      <c r="E194" s="47"/>
      <c r="F194" s="199" t="s">
        <v>529</v>
      </c>
      <c r="G194" s="200"/>
      <c r="H194" s="200"/>
      <c r="I194" s="200"/>
      <c r="J194" s="201"/>
      <c r="K194" s="51"/>
      <c r="L194" s="52"/>
      <c r="M194" s="52"/>
      <c r="N194" s="52"/>
      <c r="O194" s="53"/>
      <c r="P194" s="46" t="s">
        <v>20</v>
      </c>
      <c r="Q194" s="56">
        <v>6</v>
      </c>
      <c r="R194" s="202"/>
      <c r="S194" s="203"/>
      <c r="T194" s="204"/>
      <c r="U194" s="208"/>
      <c r="V194" s="209"/>
      <c r="W194" s="210"/>
    </row>
    <row r="195" spans="3:23" ht="14.25" customHeight="1" thickBot="1" x14ac:dyDescent="0.3">
      <c r="C195" s="42"/>
      <c r="D195" s="71"/>
      <c r="E195" s="71"/>
      <c r="F195" s="58"/>
      <c r="W195" s="73"/>
    </row>
    <row r="196" spans="3:23" ht="14.25" customHeight="1" thickBot="1" x14ac:dyDescent="0.3">
      <c r="C196" s="42"/>
      <c r="D196" s="71"/>
      <c r="E196" s="71"/>
      <c r="F196" s="58"/>
      <c r="G196" s="63" t="s">
        <v>2</v>
      </c>
      <c r="H196" s="64" t="s">
        <v>3</v>
      </c>
      <c r="I196" s="63" t="s">
        <v>4</v>
      </c>
      <c r="J196" s="206" t="s">
        <v>5</v>
      </c>
      <c r="K196" s="207"/>
      <c r="L196" s="206" t="s">
        <v>6</v>
      </c>
      <c r="M196" s="207"/>
      <c r="N196" s="65" t="s">
        <v>7</v>
      </c>
      <c r="O196" s="269" t="str">
        <f>O163</f>
        <v>Строительство нового корпуса Спортблок при КГУ "Комплекс школа-ясли-сад" отдела образования по району Самар УО ВКО, расположенного в ВКО, р.Самар, Кулынжонский сельский округ, с. Кулынжон</v>
      </c>
      <c r="P196" s="270"/>
      <c r="Q196" s="270"/>
      <c r="R196" s="270"/>
      <c r="S196" s="270"/>
      <c r="T196" s="270"/>
      <c r="U196" s="270"/>
      <c r="V196" s="271"/>
      <c r="W196" s="62" t="s">
        <v>4</v>
      </c>
    </row>
    <row r="197" spans="3:23" ht="14.25" customHeight="1" thickBot="1" x14ac:dyDescent="0.3">
      <c r="C197" s="42"/>
      <c r="D197" s="71"/>
      <c r="E197" s="71"/>
      <c r="F197" s="58"/>
      <c r="G197" s="63"/>
      <c r="H197" s="64"/>
      <c r="I197" s="63"/>
      <c r="J197" s="206"/>
      <c r="K197" s="207"/>
      <c r="L197" s="206"/>
      <c r="M197" s="207"/>
      <c r="N197" s="65"/>
      <c r="O197" s="272"/>
      <c r="P197" s="273"/>
      <c r="Q197" s="273"/>
      <c r="R197" s="273"/>
      <c r="S197" s="273"/>
      <c r="T197" s="273"/>
      <c r="U197" s="273"/>
      <c r="V197" s="274"/>
      <c r="W197" s="227">
        <f>W164+1</f>
        <v>6</v>
      </c>
    </row>
    <row r="198" spans="3:23" ht="14.25" customHeight="1" thickBot="1" x14ac:dyDescent="0.3">
      <c r="C198" s="42"/>
      <c r="D198" s="71"/>
      <c r="E198" s="71"/>
      <c r="F198" s="58"/>
      <c r="G198" s="63"/>
      <c r="H198" s="64"/>
      <c r="I198" s="63"/>
      <c r="J198" s="206"/>
      <c r="K198" s="207"/>
      <c r="L198" s="206"/>
      <c r="M198" s="207"/>
      <c r="N198" s="65"/>
      <c r="O198" s="275"/>
      <c r="P198" s="276"/>
      <c r="Q198" s="276"/>
      <c r="R198" s="276"/>
      <c r="S198" s="276"/>
      <c r="T198" s="276"/>
      <c r="U198" s="276"/>
      <c r="V198" s="277"/>
      <c r="W198" s="228"/>
    </row>
    <row r="199" spans="3:23" ht="30" customHeight="1" x14ac:dyDescent="0.25">
      <c r="C199" s="233" t="s">
        <v>21</v>
      </c>
      <c r="D199" s="235" t="s">
        <v>22</v>
      </c>
      <c r="E199" s="235" t="s">
        <v>23</v>
      </c>
      <c r="F199" s="218" t="s">
        <v>24</v>
      </c>
      <c r="G199" s="219"/>
      <c r="H199" s="219"/>
      <c r="I199" s="219"/>
      <c r="J199" s="220"/>
      <c r="K199" s="218" t="s">
        <v>25</v>
      </c>
      <c r="L199" s="219"/>
      <c r="M199" s="219"/>
      <c r="N199" s="219"/>
      <c r="O199" s="220"/>
      <c r="P199" s="235" t="s">
        <v>26</v>
      </c>
      <c r="Q199" s="235" t="s">
        <v>3</v>
      </c>
      <c r="R199" s="218" t="s">
        <v>27</v>
      </c>
      <c r="S199" s="219"/>
      <c r="T199" s="220"/>
      <c r="U199" s="218" t="s">
        <v>28</v>
      </c>
      <c r="V199" s="219"/>
      <c r="W199" s="224"/>
    </row>
    <row r="200" spans="3:23" ht="49.5" customHeight="1" x14ac:dyDescent="0.25">
      <c r="C200" s="234"/>
      <c r="D200" s="236"/>
      <c r="E200" s="236"/>
      <c r="F200" s="221"/>
      <c r="G200" s="222"/>
      <c r="H200" s="222"/>
      <c r="I200" s="222"/>
      <c r="J200" s="223"/>
      <c r="K200" s="221"/>
      <c r="L200" s="222"/>
      <c r="M200" s="222"/>
      <c r="N200" s="222"/>
      <c r="O200" s="223"/>
      <c r="P200" s="236"/>
      <c r="Q200" s="236"/>
      <c r="R200" s="221"/>
      <c r="S200" s="222"/>
      <c r="T200" s="223"/>
      <c r="U200" s="221"/>
      <c r="V200" s="222"/>
      <c r="W200" s="225"/>
    </row>
    <row r="201" spans="3:23" ht="27.75" customHeight="1" x14ac:dyDescent="0.25">
      <c r="C201" s="37">
        <v>1</v>
      </c>
      <c r="D201" s="46">
        <v>2</v>
      </c>
      <c r="E201" s="46">
        <v>3</v>
      </c>
      <c r="F201" s="205">
        <v>4</v>
      </c>
      <c r="G201" s="205"/>
      <c r="H201" s="205"/>
      <c r="I201" s="205"/>
      <c r="J201" s="205"/>
      <c r="K201" s="205">
        <v>5</v>
      </c>
      <c r="L201" s="205"/>
      <c r="M201" s="205"/>
      <c r="N201" s="205"/>
      <c r="O201" s="205"/>
      <c r="P201" s="46">
        <v>6</v>
      </c>
      <c r="Q201" s="46">
        <v>7</v>
      </c>
      <c r="R201" s="205">
        <v>8</v>
      </c>
      <c r="S201" s="205"/>
      <c r="T201" s="205"/>
      <c r="U201" s="199">
        <v>9</v>
      </c>
      <c r="V201" s="200"/>
      <c r="W201" s="217"/>
    </row>
    <row r="202" spans="3:23" ht="24" customHeight="1" x14ac:dyDescent="0.25">
      <c r="C202" s="89" t="s">
        <v>453</v>
      </c>
      <c r="D202" s="83" t="s">
        <v>452</v>
      </c>
      <c r="E202" s="47"/>
      <c r="F202" s="199" t="s">
        <v>531</v>
      </c>
      <c r="G202" s="200"/>
      <c r="H202" s="200"/>
      <c r="I202" s="200"/>
      <c r="J202" s="201"/>
      <c r="K202" s="51"/>
      <c r="L202" s="52"/>
      <c r="M202" s="52"/>
      <c r="N202" s="52"/>
      <c r="O202" s="53"/>
      <c r="P202" s="46" t="s">
        <v>20</v>
      </c>
      <c r="Q202" s="56">
        <v>2</v>
      </c>
      <c r="R202" s="51"/>
      <c r="S202" s="52"/>
      <c r="T202" s="53"/>
      <c r="U202" s="208"/>
      <c r="V202" s="209"/>
      <c r="W202" s="210"/>
    </row>
    <row r="203" spans="3:23" ht="24" customHeight="1" x14ac:dyDescent="0.25">
      <c r="C203" s="89" t="s">
        <v>455</v>
      </c>
      <c r="D203" s="83" t="s">
        <v>454</v>
      </c>
      <c r="E203" s="47" t="s">
        <v>457</v>
      </c>
      <c r="F203" s="254" t="s">
        <v>532</v>
      </c>
      <c r="G203" s="200"/>
      <c r="H203" s="200"/>
      <c r="I203" s="200"/>
      <c r="J203" s="201"/>
      <c r="K203" s="202" t="s">
        <v>456</v>
      </c>
      <c r="L203" s="203"/>
      <c r="M203" s="203"/>
      <c r="N203" s="203"/>
      <c r="O203" s="204"/>
      <c r="P203" s="46" t="s">
        <v>20</v>
      </c>
      <c r="Q203" s="56">
        <v>1</v>
      </c>
      <c r="R203" s="51"/>
      <c r="S203" s="52"/>
      <c r="T203" s="53"/>
      <c r="U203" s="208"/>
      <c r="V203" s="209"/>
      <c r="W203" s="210"/>
    </row>
    <row r="204" spans="3:23" ht="24" customHeight="1" x14ac:dyDescent="0.25">
      <c r="C204" s="89" t="s">
        <v>465</v>
      </c>
      <c r="D204" s="83" t="s">
        <v>463</v>
      </c>
      <c r="E204" s="47" t="s">
        <v>466</v>
      </c>
      <c r="F204" s="199"/>
      <c r="G204" s="200"/>
      <c r="H204" s="200"/>
      <c r="I204" s="200"/>
      <c r="J204" s="201"/>
      <c r="K204" s="202"/>
      <c r="L204" s="203"/>
      <c r="M204" s="203"/>
      <c r="N204" s="203"/>
      <c r="O204" s="204"/>
      <c r="P204" s="46" t="s">
        <v>20</v>
      </c>
      <c r="Q204" s="56">
        <v>2</v>
      </c>
      <c r="R204" s="205"/>
      <c r="S204" s="205"/>
      <c r="T204" s="205"/>
      <c r="U204" s="208"/>
      <c r="V204" s="209"/>
      <c r="W204" s="210"/>
    </row>
    <row r="205" spans="3:23" ht="24" customHeight="1" x14ac:dyDescent="0.25">
      <c r="C205" s="89"/>
      <c r="D205" s="83" t="s">
        <v>464</v>
      </c>
      <c r="E205" s="47"/>
      <c r="F205" s="199"/>
      <c r="G205" s="200"/>
      <c r="H205" s="200"/>
      <c r="I205" s="200"/>
      <c r="J205" s="201"/>
      <c r="K205" s="202"/>
      <c r="L205" s="203"/>
      <c r="M205" s="203"/>
      <c r="N205" s="203"/>
      <c r="O205" s="204"/>
      <c r="P205" s="46"/>
      <c r="Q205" s="56"/>
      <c r="R205" s="205"/>
      <c r="S205" s="205"/>
      <c r="T205" s="205"/>
      <c r="U205" s="208"/>
      <c r="V205" s="209"/>
      <c r="W205" s="210"/>
    </row>
    <row r="206" spans="3:23" ht="24" customHeight="1" x14ac:dyDescent="0.25">
      <c r="C206" s="89" t="s">
        <v>469</v>
      </c>
      <c r="D206" s="83" t="s">
        <v>467</v>
      </c>
      <c r="E206" s="47" t="s">
        <v>470</v>
      </c>
      <c r="F206" s="199" t="s">
        <v>533</v>
      </c>
      <c r="G206" s="200"/>
      <c r="H206" s="200"/>
      <c r="I206" s="200"/>
      <c r="J206" s="201"/>
      <c r="K206" s="202" t="s">
        <v>432</v>
      </c>
      <c r="L206" s="203"/>
      <c r="M206" s="203"/>
      <c r="N206" s="203"/>
      <c r="O206" s="204"/>
      <c r="P206" s="46" t="s">
        <v>20</v>
      </c>
      <c r="Q206" s="56">
        <v>2</v>
      </c>
      <c r="R206" s="202"/>
      <c r="S206" s="203"/>
      <c r="T206" s="204"/>
      <c r="U206" s="208"/>
      <c r="V206" s="209"/>
      <c r="W206" s="210"/>
    </row>
    <row r="207" spans="3:23" ht="24" customHeight="1" x14ac:dyDescent="0.25">
      <c r="C207" s="39"/>
      <c r="D207" s="83" t="s">
        <v>468</v>
      </c>
      <c r="E207" s="47"/>
      <c r="F207" s="199"/>
      <c r="G207" s="200"/>
      <c r="H207" s="200"/>
      <c r="I207" s="200"/>
      <c r="J207" s="201"/>
      <c r="K207" s="202"/>
      <c r="L207" s="203"/>
      <c r="M207" s="203"/>
      <c r="N207" s="203"/>
      <c r="O207" s="204"/>
      <c r="P207" s="46"/>
      <c r="Q207" s="56"/>
      <c r="R207" s="202"/>
      <c r="S207" s="203"/>
      <c r="T207" s="204"/>
      <c r="U207" s="208"/>
      <c r="V207" s="209"/>
      <c r="W207" s="210"/>
    </row>
    <row r="208" spans="3:23" ht="24" customHeight="1" x14ac:dyDescent="0.25">
      <c r="C208" s="39"/>
      <c r="D208" s="83" t="s">
        <v>471</v>
      </c>
      <c r="E208" s="47"/>
      <c r="F208" s="199"/>
      <c r="G208" s="200"/>
      <c r="H208" s="200"/>
      <c r="I208" s="200"/>
      <c r="J208" s="201"/>
      <c r="K208" s="202"/>
      <c r="L208" s="203"/>
      <c r="M208" s="203"/>
      <c r="N208" s="203"/>
      <c r="O208" s="204"/>
      <c r="P208" s="46" t="s">
        <v>20</v>
      </c>
      <c r="Q208" s="56">
        <v>2</v>
      </c>
      <c r="R208" s="51"/>
      <c r="S208" s="52"/>
      <c r="T208" s="53"/>
      <c r="U208" s="208"/>
      <c r="V208" s="209"/>
      <c r="W208" s="210"/>
    </row>
    <row r="209" spans="3:23" ht="24" customHeight="1" x14ac:dyDescent="0.25">
      <c r="C209" s="89" t="s">
        <v>474</v>
      </c>
      <c r="D209" s="83" t="s">
        <v>472</v>
      </c>
      <c r="E209" s="47" t="s">
        <v>473</v>
      </c>
      <c r="F209" s="199" t="s">
        <v>534</v>
      </c>
      <c r="G209" s="200"/>
      <c r="H209" s="200"/>
      <c r="I209" s="200"/>
      <c r="J209" s="201"/>
      <c r="K209" s="202" t="s">
        <v>439</v>
      </c>
      <c r="L209" s="203"/>
      <c r="M209" s="203"/>
      <c r="N209" s="203"/>
      <c r="O209" s="204"/>
      <c r="P209" s="46" t="s">
        <v>20</v>
      </c>
      <c r="Q209" s="56">
        <v>1</v>
      </c>
      <c r="R209" s="51"/>
      <c r="S209" s="52"/>
      <c r="T209" s="53"/>
      <c r="U209" s="208"/>
      <c r="V209" s="209"/>
      <c r="W209" s="210"/>
    </row>
    <row r="210" spans="3:23" ht="24" customHeight="1" x14ac:dyDescent="0.25">
      <c r="C210" s="89" t="s">
        <v>475</v>
      </c>
      <c r="D210" s="83" t="s">
        <v>441</v>
      </c>
      <c r="E210" s="47" t="s">
        <v>444</v>
      </c>
      <c r="F210" s="199"/>
      <c r="G210" s="200"/>
      <c r="H210" s="200"/>
      <c r="I210" s="200"/>
      <c r="J210" s="201"/>
      <c r="K210" s="202" t="s">
        <v>439</v>
      </c>
      <c r="L210" s="203"/>
      <c r="M210" s="203"/>
      <c r="N210" s="203"/>
      <c r="O210" s="204"/>
      <c r="P210" s="46" t="s">
        <v>20</v>
      </c>
      <c r="Q210" s="56">
        <v>1</v>
      </c>
      <c r="R210" s="202"/>
      <c r="S210" s="203"/>
      <c r="T210" s="204"/>
      <c r="U210" s="208"/>
      <c r="V210" s="209"/>
      <c r="W210" s="210"/>
    </row>
    <row r="211" spans="3:23" ht="24" customHeight="1" x14ac:dyDescent="0.25">
      <c r="C211" s="89" t="s">
        <v>477</v>
      </c>
      <c r="D211" s="83" t="s">
        <v>476</v>
      </c>
      <c r="E211" s="47"/>
      <c r="F211" s="199" t="s">
        <v>535</v>
      </c>
      <c r="G211" s="200"/>
      <c r="H211" s="200"/>
      <c r="I211" s="200"/>
      <c r="J211" s="201"/>
      <c r="K211" s="202"/>
      <c r="L211" s="203"/>
      <c r="M211" s="203"/>
      <c r="N211" s="203"/>
      <c r="O211" s="204"/>
      <c r="P211" s="46" t="s">
        <v>20</v>
      </c>
      <c r="Q211" s="56">
        <v>1</v>
      </c>
      <c r="R211" s="202"/>
      <c r="S211" s="203"/>
      <c r="T211" s="204"/>
      <c r="U211" s="208"/>
      <c r="V211" s="209"/>
      <c r="W211" s="210"/>
    </row>
    <row r="212" spans="3:23" ht="24" customHeight="1" x14ac:dyDescent="0.25">
      <c r="C212" s="89" t="s">
        <v>479</v>
      </c>
      <c r="D212" s="83" t="s">
        <v>478</v>
      </c>
      <c r="E212" s="47"/>
      <c r="F212" s="199" t="s">
        <v>536</v>
      </c>
      <c r="G212" s="200"/>
      <c r="H212" s="200"/>
      <c r="I212" s="200"/>
      <c r="J212" s="201"/>
      <c r="K212" s="51"/>
      <c r="L212" s="52"/>
      <c r="M212" s="52"/>
      <c r="N212" s="52"/>
      <c r="O212" s="53"/>
      <c r="P212" s="46" t="s">
        <v>20</v>
      </c>
      <c r="Q212" s="56">
        <v>1</v>
      </c>
      <c r="R212" s="205"/>
      <c r="S212" s="205"/>
      <c r="T212" s="205"/>
      <c r="U212" s="208"/>
      <c r="V212" s="209"/>
      <c r="W212" s="210"/>
    </row>
    <row r="213" spans="3:23" ht="24" customHeight="1" x14ac:dyDescent="0.25">
      <c r="C213" s="89" t="s">
        <v>480</v>
      </c>
      <c r="D213" s="83" t="s">
        <v>489</v>
      </c>
      <c r="E213" s="47"/>
      <c r="F213" s="199" t="s">
        <v>537</v>
      </c>
      <c r="G213" s="200"/>
      <c r="H213" s="200"/>
      <c r="I213" s="200"/>
      <c r="J213" s="201"/>
      <c r="K213" s="51"/>
      <c r="L213" s="52"/>
      <c r="M213" s="52"/>
      <c r="N213" s="52"/>
      <c r="O213" s="53"/>
      <c r="P213" s="46" t="s">
        <v>20</v>
      </c>
      <c r="Q213" s="56">
        <v>1</v>
      </c>
      <c r="R213" s="205"/>
      <c r="S213" s="205"/>
      <c r="T213" s="205"/>
      <c r="U213" s="208"/>
      <c r="V213" s="209"/>
      <c r="W213" s="210"/>
    </row>
    <row r="214" spans="3:23" ht="24.75" customHeight="1" x14ac:dyDescent="0.25">
      <c r="C214" s="89" t="s">
        <v>481</v>
      </c>
      <c r="D214" s="83" t="s">
        <v>490</v>
      </c>
      <c r="E214" s="47"/>
      <c r="F214" s="199" t="s">
        <v>538</v>
      </c>
      <c r="G214" s="200"/>
      <c r="H214" s="200"/>
      <c r="I214" s="200"/>
      <c r="J214" s="201"/>
      <c r="K214" s="51"/>
      <c r="L214" s="52"/>
      <c r="M214" s="52"/>
      <c r="N214" s="52"/>
      <c r="O214" s="53"/>
      <c r="P214" s="46" t="s">
        <v>20</v>
      </c>
      <c r="Q214" s="56">
        <v>2</v>
      </c>
      <c r="R214" s="205"/>
      <c r="S214" s="205"/>
      <c r="T214" s="205"/>
      <c r="U214" s="208"/>
      <c r="V214" s="209"/>
      <c r="W214" s="210"/>
    </row>
    <row r="215" spans="3:23" ht="24.75" customHeight="1" x14ac:dyDescent="0.25">
      <c r="C215" s="89" t="s">
        <v>482</v>
      </c>
      <c r="D215" s="83" t="s">
        <v>448</v>
      </c>
      <c r="E215" s="46"/>
      <c r="F215" s="199" t="s">
        <v>529</v>
      </c>
      <c r="G215" s="200"/>
      <c r="H215" s="200"/>
      <c r="I215" s="200"/>
      <c r="J215" s="201"/>
      <c r="K215" s="202"/>
      <c r="L215" s="203"/>
      <c r="M215" s="203"/>
      <c r="N215" s="203"/>
      <c r="O215" s="204"/>
      <c r="P215" s="46" t="s">
        <v>20</v>
      </c>
      <c r="Q215" s="56">
        <v>1</v>
      </c>
      <c r="R215" s="202"/>
      <c r="S215" s="203"/>
      <c r="T215" s="204"/>
      <c r="U215" s="208"/>
      <c r="V215" s="209"/>
      <c r="W215" s="210"/>
    </row>
    <row r="216" spans="3:23" ht="24.75" customHeight="1" x14ac:dyDescent="0.25">
      <c r="C216" s="89" t="s">
        <v>483</v>
      </c>
      <c r="D216" s="83" t="s">
        <v>448</v>
      </c>
      <c r="E216" s="47"/>
      <c r="F216" s="199" t="s">
        <v>529</v>
      </c>
      <c r="G216" s="200"/>
      <c r="H216" s="200"/>
      <c r="I216" s="200"/>
      <c r="J216" s="201"/>
      <c r="K216" s="202"/>
      <c r="L216" s="203"/>
      <c r="M216" s="203"/>
      <c r="N216" s="203"/>
      <c r="O216" s="204"/>
      <c r="P216" s="46" t="s">
        <v>20</v>
      </c>
      <c r="Q216" s="56">
        <v>4</v>
      </c>
      <c r="R216" s="202"/>
      <c r="S216" s="203"/>
      <c r="T216" s="204"/>
      <c r="U216" s="208"/>
      <c r="V216" s="209"/>
      <c r="W216" s="210"/>
    </row>
    <row r="217" spans="3:23" ht="27" customHeight="1" x14ac:dyDescent="0.25">
      <c r="C217" s="89" t="s">
        <v>484</v>
      </c>
      <c r="D217" s="83" t="s">
        <v>491</v>
      </c>
      <c r="E217" s="47"/>
      <c r="F217" s="199" t="s">
        <v>537</v>
      </c>
      <c r="G217" s="200"/>
      <c r="H217" s="200"/>
      <c r="I217" s="200"/>
      <c r="J217" s="201"/>
      <c r="K217" s="202"/>
      <c r="L217" s="203"/>
      <c r="M217" s="203"/>
      <c r="N217" s="203"/>
      <c r="O217" s="204"/>
      <c r="P217" s="46" t="s">
        <v>20</v>
      </c>
      <c r="Q217" s="56">
        <v>2</v>
      </c>
      <c r="R217" s="202"/>
      <c r="S217" s="203"/>
      <c r="T217" s="204"/>
      <c r="U217" s="208"/>
      <c r="V217" s="209"/>
      <c r="W217" s="210"/>
    </row>
    <row r="218" spans="3:23" ht="24" customHeight="1" x14ac:dyDescent="0.25">
      <c r="C218" s="89" t="s">
        <v>485</v>
      </c>
      <c r="D218" s="83" t="s">
        <v>488</v>
      </c>
      <c r="E218" s="46"/>
      <c r="F218" s="199" t="s">
        <v>538</v>
      </c>
      <c r="G218" s="200"/>
      <c r="H218" s="200"/>
      <c r="I218" s="200"/>
      <c r="J218" s="201"/>
      <c r="K218" s="202"/>
      <c r="L218" s="203"/>
      <c r="M218" s="203"/>
      <c r="N218" s="203"/>
      <c r="O218" s="204"/>
      <c r="P218" s="46" t="s">
        <v>20</v>
      </c>
      <c r="Q218" s="56">
        <v>5</v>
      </c>
      <c r="R218" s="244"/>
      <c r="S218" s="245"/>
      <c r="T218" s="246"/>
      <c r="U218" s="208"/>
      <c r="V218" s="209"/>
      <c r="W218" s="210"/>
    </row>
    <row r="219" spans="3:23" ht="25.5" customHeight="1" x14ac:dyDescent="0.25">
      <c r="C219" s="89" t="s">
        <v>486</v>
      </c>
      <c r="D219" s="70" t="s">
        <v>487</v>
      </c>
      <c r="E219" s="47"/>
      <c r="F219" s="199" t="s">
        <v>537</v>
      </c>
      <c r="G219" s="200"/>
      <c r="H219" s="200"/>
      <c r="I219" s="200"/>
      <c r="J219" s="201"/>
      <c r="K219" s="51"/>
      <c r="L219" s="52"/>
      <c r="M219" s="52"/>
      <c r="N219" s="52"/>
      <c r="O219" s="53"/>
      <c r="P219" s="46" t="s">
        <v>20</v>
      </c>
      <c r="Q219" s="56">
        <v>4</v>
      </c>
      <c r="R219" s="244"/>
      <c r="S219" s="245"/>
      <c r="T219" s="246"/>
      <c r="U219" s="208"/>
      <c r="V219" s="209"/>
      <c r="W219" s="210"/>
    </row>
    <row r="220" spans="3:23" ht="25.5" customHeight="1" x14ac:dyDescent="0.25">
      <c r="C220" s="89" t="s">
        <v>459</v>
      </c>
      <c r="D220" s="83" t="s">
        <v>458</v>
      </c>
      <c r="E220" s="47" t="s">
        <v>460</v>
      </c>
      <c r="F220" s="199" t="s">
        <v>461</v>
      </c>
      <c r="G220" s="200"/>
      <c r="H220" s="200"/>
      <c r="I220" s="200"/>
      <c r="J220" s="201"/>
      <c r="K220" s="202" t="s">
        <v>428</v>
      </c>
      <c r="L220" s="203"/>
      <c r="M220" s="203"/>
      <c r="N220" s="203"/>
      <c r="O220" s="204"/>
      <c r="P220" s="46" t="s">
        <v>20</v>
      </c>
      <c r="Q220" s="56">
        <v>1</v>
      </c>
      <c r="R220" s="244"/>
      <c r="S220" s="245"/>
      <c r="T220" s="246"/>
      <c r="U220" s="208"/>
      <c r="V220" s="209"/>
      <c r="W220" s="210"/>
    </row>
    <row r="221" spans="3:23" ht="24" customHeight="1" x14ac:dyDescent="0.25">
      <c r="C221" s="89" t="s">
        <v>462</v>
      </c>
      <c r="D221" s="83" t="s">
        <v>448</v>
      </c>
      <c r="E221" s="47"/>
      <c r="F221" s="199" t="s">
        <v>529</v>
      </c>
      <c r="G221" s="200"/>
      <c r="H221" s="200"/>
      <c r="I221" s="200"/>
      <c r="J221" s="201"/>
      <c r="K221" s="202"/>
      <c r="L221" s="203"/>
      <c r="M221" s="203"/>
      <c r="N221" s="203"/>
      <c r="O221" s="204"/>
      <c r="P221" s="46" t="s">
        <v>20</v>
      </c>
      <c r="Q221" s="56">
        <v>2</v>
      </c>
      <c r="R221" s="244"/>
      <c r="S221" s="245"/>
      <c r="T221" s="246"/>
      <c r="U221" s="208"/>
      <c r="V221" s="209"/>
      <c r="W221" s="210"/>
    </row>
    <row r="222" spans="3:23" ht="24" customHeight="1" x14ac:dyDescent="0.25">
      <c r="C222" s="46">
        <v>5</v>
      </c>
      <c r="D222" s="83" t="s">
        <v>492</v>
      </c>
      <c r="E222" s="46"/>
      <c r="F222" s="199" t="s">
        <v>540</v>
      </c>
      <c r="G222" s="200"/>
      <c r="H222" s="200"/>
      <c r="I222" s="200"/>
      <c r="J222" s="201"/>
      <c r="K222" s="202"/>
      <c r="L222" s="203"/>
      <c r="M222" s="203"/>
      <c r="N222" s="203"/>
      <c r="O222" s="204"/>
      <c r="P222" s="46" t="s">
        <v>20</v>
      </c>
      <c r="Q222" s="67">
        <v>24</v>
      </c>
      <c r="R222" s="202"/>
      <c r="S222" s="203"/>
      <c r="T222" s="204"/>
      <c r="U222" s="208"/>
      <c r="V222" s="209"/>
      <c r="W222" s="210"/>
    </row>
    <row r="223" spans="3:23" ht="24" customHeight="1" x14ac:dyDescent="0.25">
      <c r="C223" s="46">
        <v>6</v>
      </c>
      <c r="D223" s="83" t="s">
        <v>493</v>
      </c>
      <c r="E223" s="46"/>
      <c r="F223" s="199" t="s">
        <v>539</v>
      </c>
      <c r="G223" s="200"/>
      <c r="H223" s="200"/>
      <c r="I223" s="200"/>
      <c r="J223" s="201"/>
      <c r="K223" s="202"/>
      <c r="L223" s="203"/>
      <c r="M223" s="203"/>
      <c r="N223" s="203"/>
      <c r="O223" s="204"/>
      <c r="P223" s="46" t="s">
        <v>20</v>
      </c>
      <c r="Q223" s="67">
        <v>24</v>
      </c>
      <c r="R223" s="202"/>
      <c r="S223" s="203"/>
      <c r="T223" s="204"/>
      <c r="U223" s="208"/>
      <c r="V223" s="209"/>
      <c r="W223" s="210"/>
    </row>
    <row r="224" spans="3:23" ht="24" customHeight="1" x14ac:dyDescent="0.25">
      <c r="C224" s="89" t="s">
        <v>372</v>
      </c>
      <c r="D224" s="83" t="s">
        <v>394</v>
      </c>
      <c r="E224" s="47"/>
      <c r="F224" s="199" t="s">
        <v>541</v>
      </c>
      <c r="G224" s="200"/>
      <c r="H224" s="200"/>
      <c r="I224" s="200"/>
      <c r="J224" s="201"/>
      <c r="K224" s="202"/>
      <c r="L224" s="203"/>
      <c r="M224" s="203"/>
      <c r="N224" s="203"/>
      <c r="O224" s="204"/>
      <c r="P224" s="46" t="s">
        <v>20</v>
      </c>
      <c r="Q224" s="56">
        <v>8</v>
      </c>
      <c r="R224" s="202"/>
      <c r="S224" s="203"/>
      <c r="T224" s="204"/>
      <c r="U224" s="208"/>
      <c r="V224" s="209"/>
      <c r="W224" s="210"/>
    </row>
    <row r="225" spans="3:23" ht="24" customHeight="1" x14ac:dyDescent="0.25">
      <c r="C225" s="89" t="s">
        <v>251</v>
      </c>
      <c r="D225" s="83" t="s">
        <v>494</v>
      </c>
      <c r="E225" s="47"/>
      <c r="F225" s="199" t="s">
        <v>542</v>
      </c>
      <c r="G225" s="200"/>
      <c r="H225" s="200"/>
      <c r="I225" s="200"/>
      <c r="J225" s="201"/>
      <c r="K225" s="202"/>
      <c r="L225" s="203"/>
      <c r="M225" s="203"/>
      <c r="N225" s="203"/>
      <c r="O225" s="204"/>
      <c r="P225" s="46" t="s">
        <v>20</v>
      </c>
      <c r="Q225" s="56">
        <v>5</v>
      </c>
      <c r="R225" s="202"/>
      <c r="S225" s="203"/>
      <c r="T225" s="204"/>
      <c r="U225" s="208"/>
      <c r="V225" s="209"/>
      <c r="W225" s="210"/>
    </row>
    <row r="226" spans="3:23" ht="24" customHeight="1" x14ac:dyDescent="0.25">
      <c r="C226" s="39">
        <v>9</v>
      </c>
      <c r="D226" s="83" t="s">
        <v>495</v>
      </c>
      <c r="E226" s="47"/>
      <c r="F226" s="199" t="s">
        <v>543</v>
      </c>
      <c r="G226" s="200"/>
      <c r="H226" s="200"/>
      <c r="I226" s="200"/>
      <c r="J226" s="201"/>
      <c r="K226" s="202"/>
      <c r="L226" s="203"/>
      <c r="M226" s="203"/>
      <c r="N226" s="203"/>
      <c r="O226" s="204"/>
      <c r="P226" s="46" t="s">
        <v>20</v>
      </c>
      <c r="Q226" s="56">
        <v>7</v>
      </c>
      <c r="R226" s="202"/>
      <c r="S226" s="203"/>
      <c r="T226" s="204"/>
      <c r="U226" s="208"/>
      <c r="V226" s="209"/>
      <c r="W226" s="210"/>
    </row>
    <row r="227" spans="3:23" ht="24" customHeight="1" x14ac:dyDescent="0.25">
      <c r="C227" s="46">
        <v>10</v>
      </c>
      <c r="D227" s="70" t="s">
        <v>497</v>
      </c>
      <c r="E227" s="47"/>
      <c r="F227" s="199" t="s">
        <v>530</v>
      </c>
      <c r="G227" s="200"/>
      <c r="H227" s="200"/>
      <c r="I227" s="200"/>
      <c r="J227" s="201"/>
      <c r="K227" s="202"/>
      <c r="L227" s="203"/>
      <c r="M227" s="203"/>
      <c r="N227" s="203"/>
      <c r="O227" s="204"/>
      <c r="P227" s="46" t="s">
        <v>20</v>
      </c>
      <c r="Q227" s="67">
        <v>2</v>
      </c>
      <c r="R227" s="229"/>
      <c r="S227" s="229"/>
      <c r="T227" s="229"/>
      <c r="U227" s="208"/>
      <c r="V227" s="209"/>
      <c r="W227" s="210"/>
    </row>
    <row r="228" spans="3:23" ht="4.5" customHeight="1" x14ac:dyDescent="0.25">
      <c r="C228" s="258"/>
      <c r="D228" s="259"/>
      <c r="E228" s="259"/>
      <c r="F228" s="58"/>
      <c r="G228" s="58"/>
      <c r="H228" s="58"/>
      <c r="I228" s="58"/>
      <c r="J228" s="58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58"/>
      <c r="V228" s="58"/>
      <c r="W228" s="61"/>
    </row>
    <row r="229" spans="3:23" ht="12.75" customHeight="1" thickBot="1" x14ac:dyDescent="0.3">
      <c r="C229" s="260"/>
      <c r="D229" s="261"/>
      <c r="E229" s="261"/>
      <c r="F229" s="58"/>
      <c r="G229" s="58"/>
      <c r="H229" s="58"/>
      <c r="I229" s="58"/>
      <c r="J229" s="58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58"/>
      <c r="V229" s="58"/>
      <c r="W229" s="61"/>
    </row>
    <row r="230" spans="3:23" ht="14.25" customHeight="1" thickBot="1" x14ac:dyDescent="0.3">
      <c r="C230" s="255"/>
      <c r="D230" s="256"/>
      <c r="E230" s="256"/>
      <c r="F230" s="58"/>
      <c r="G230" s="63" t="s">
        <v>2</v>
      </c>
      <c r="H230" s="64" t="s">
        <v>3</v>
      </c>
      <c r="I230" s="63" t="s">
        <v>4</v>
      </c>
      <c r="J230" s="206" t="s">
        <v>5</v>
      </c>
      <c r="K230" s="207"/>
      <c r="L230" s="206" t="s">
        <v>6</v>
      </c>
      <c r="M230" s="207"/>
      <c r="N230" s="65" t="s">
        <v>7</v>
      </c>
      <c r="O230" s="269" t="str">
        <f>Обложка!N44</f>
        <v>Строительство нового корпуса Спортблок при КГУ "Комплекс школа-ясли-сад" отдела образования по району Самар УО ВКО, расположенного в ВКО, р.Самар, Кулынжонский сельский округ, с. Кулынжон</v>
      </c>
      <c r="P230" s="270"/>
      <c r="Q230" s="270"/>
      <c r="R230" s="270"/>
      <c r="S230" s="270"/>
      <c r="T230" s="270"/>
      <c r="U230" s="270"/>
      <c r="V230" s="271"/>
      <c r="W230" s="62" t="s">
        <v>4</v>
      </c>
    </row>
    <row r="231" spans="3:23" ht="14.25" customHeight="1" thickBot="1" x14ac:dyDescent="0.3">
      <c r="C231" s="42"/>
      <c r="D231" s="71"/>
      <c r="E231" s="71"/>
      <c r="F231" s="58"/>
      <c r="G231" s="63"/>
      <c r="H231" s="64"/>
      <c r="I231" s="63"/>
      <c r="J231" s="206"/>
      <c r="K231" s="207"/>
      <c r="L231" s="206"/>
      <c r="M231" s="207"/>
      <c r="N231" s="65"/>
      <c r="O231" s="272"/>
      <c r="P231" s="273"/>
      <c r="Q231" s="273"/>
      <c r="R231" s="273"/>
      <c r="S231" s="273"/>
      <c r="T231" s="273"/>
      <c r="U231" s="273"/>
      <c r="V231" s="274"/>
      <c r="W231" s="227">
        <f>W197+1</f>
        <v>7</v>
      </c>
    </row>
    <row r="232" spans="3:23" ht="14.25" customHeight="1" thickBot="1" x14ac:dyDescent="0.3">
      <c r="C232" s="42"/>
      <c r="D232" s="71"/>
      <c r="E232" s="71"/>
      <c r="F232" s="58"/>
      <c r="G232" s="63"/>
      <c r="H232" s="64"/>
      <c r="I232" s="63"/>
      <c r="J232" s="206"/>
      <c r="K232" s="207"/>
      <c r="L232" s="206"/>
      <c r="M232" s="207"/>
      <c r="N232" s="65"/>
      <c r="O232" s="275"/>
      <c r="P232" s="276"/>
      <c r="Q232" s="276"/>
      <c r="R232" s="276"/>
      <c r="S232" s="276"/>
      <c r="T232" s="276"/>
      <c r="U232" s="276"/>
      <c r="V232" s="277"/>
      <c r="W232" s="228"/>
    </row>
    <row r="233" spans="3:23" ht="30" customHeight="1" x14ac:dyDescent="0.25">
      <c r="C233" s="233" t="s">
        <v>21</v>
      </c>
      <c r="D233" s="235" t="s">
        <v>22</v>
      </c>
      <c r="E233" s="235" t="s">
        <v>23</v>
      </c>
      <c r="F233" s="218" t="s">
        <v>24</v>
      </c>
      <c r="G233" s="219"/>
      <c r="H233" s="219"/>
      <c r="I233" s="219"/>
      <c r="J233" s="220"/>
      <c r="K233" s="218" t="s">
        <v>25</v>
      </c>
      <c r="L233" s="219"/>
      <c r="M233" s="219"/>
      <c r="N233" s="219"/>
      <c r="O233" s="220"/>
      <c r="P233" s="235" t="s">
        <v>26</v>
      </c>
      <c r="Q233" s="235" t="s">
        <v>3</v>
      </c>
      <c r="R233" s="218" t="s">
        <v>27</v>
      </c>
      <c r="S233" s="219"/>
      <c r="T233" s="220"/>
      <c r="U233" s="218" t="s">
        <v>28</v>
      </c>
      <c r="V233" s="219"/>
      <c r="W233" s="224"/>
    </row>
    <row r="234" spans="3:23" ht="49.5" customHeight="1" x14ac:dyDescent="0.25">
      <c r="C234" s="234"/>
      <c r="D234" s="236"/>
      <c r="E234" s="236"/>
      <c r="F234" s="221"/>
      <c r="G234" s="222"/>
      <c r="H234" s="222"/>
      <c r="I234" s="222"/>
      <c r="J234" s="223"/>
      <c r="K234" s="221"/>
      <c r="L234" s="222"/>
      <c r="M234" s="222"/>
      <c r="N234" s="222"/>
      <c r="O234" s="223"/>
      <c r="P234" s="236"/>
      <c r="Q234" s="236"/>
      <c r="R234" s="221"/>
      <c r="S234" s="222"/>
      <c r="T234" s="223"/>
      <c r="U234" s="221"/>
      <c r="V234" s="222"/>
      <c r="W234" s="225"/>
    </row>
    <row r="235" spans="3:23" ht="27.75" customHeight="1" x14ac:dyDescent="0.25">
      <c r="C235" s="37">
        <v>1</v>
      </c>
      <c r="D235" s="46">
        <v>2</v>
      </c>
      <c r="E235" s="46">
        <v>3</v>
      </c>
      <c r="F235" s="205">
        <v>4</v>
      </c>
      <c r="G235" s="205"/>
      <c r="H235" s="205"/>
      <c r="I235" s="205"/>
      <c r="J235" s="205"/>
      <c r="K235" s="205">
        <v>5</v>
      </c>
      <c r="L235" s="205"/>
      <c r="M235" s="205"/>
      <c r="N235" s="205"/>
      <c r="O235" s="205"/>
      <c r="P235" s="46">
        <v>6</v>
      </c>
      <c r="Q235" s="46">
        <v>7</v>
      </c>
      <c r="R235" s="205">
        <v>8</v>
      </c>
      <c r="S235" s="205"/>
      <c r="T235" s="205"/>
      <c r="U235" s="199">
        <v>9</v>
      </c>
      <c r="V235" s="200"/>
      <c r="W235" s="217"/>
    </row>
    <row r="236" spans="3:23" ht="24" customHeight="1" x14ac:dyDescent="0.25">
      <c r="C236" s="74">
        <v>11</v>
      </c>
      <c r="D236" s="83" t="s">
        <v>496</v>
      </c>
      <c r="E236" s="46"/>
      <c r="F236" s="199" t="s">
        <v>530</v>
      </c>
      <c r="G236" s="200"/>
      <c r="H236" s="200"/>
      <c r="I236" s="200"/>
      <c r="J236" s="201"/>
      <c r="K236" s="202"/>
      <c r="L236" s="203"/>
      <c r="M236" s="203"/>
      <c r="N236" s="203"/>
      <c r="O236" s="204"/>
      <c r="P236" s="46" t="s">
        <v>20</v>
      </c>
      <c r="Q236" s="67">
        <v>2</v>
      </c>
      <c r="R236" s="51"/>
      <c r="S236" s="52"/>
      <c r="T236" s="53"/>
      <c r="U236" s="199"/>
      <c r="V236" s="200"/>
      <c r="W236" s="217"/>
    </row>
    <row r="237" spans="3:23" ht="24" customHeight="1" x14ac:dyDescent="0.25">
      <c r="C237" s="39">
        <v>12</v>
      </c>
      <c r="D237" s="70" t="s">
        <v>498</v>
      </c>
      <c r="E237" s="46" t="s">
        <v>86</v>
      </c>
      <c r="F237" s="199" t="s">
        <v>503</v>
      </c>
      <c r="G237" s="200"/>
      <c r="H237" s="200"/>
      <c r="I237" s="200"/>
      <c r="J237" s="201"/>
      <c r="K237" s="202"/>
      <c r="L237" s="203"/>
      <c r="M237" s="203"/>
      <c r="N237" s="203"/>
      <c r="O237" s="204"/>
      <c r="P237" s="46" t="s">
        <v>32</v>
      </c>
      <c r="Q237" s="92">
        <v>20</v>
      </c>
      <c r="R237" s="229"/>
      <c r="S237" s="229"/>
      <c r="T237" s="229"/>
      <c r="U237" s="208"/>
      <c r="V237" s="209"/>
      <c r="W237" s="210"/>
    </row>
    <row r="238" spans="3:23" ht="24" customHeight="1" x14ac:dyDescent="0.25">
      <c r="C238" s="74">
        <v>13</v>
      </c>
      <c r="D238" s="85" t="s">
        <v>499</v>
      </c>
      <c r="E238" s="46" t="s">
        <v>86</v>
      </c>
      <c r="F238" s="199" t="s">
        <v>504</v>
      </c>
      <c r="G238" s="200"/>
      <c r="H238" s="200"/>
      <c r="I238" s="200"/>
      <c r="J238" s="201"/>
      <c r="K238" s="202"/>
      <c r="L238" s="203"/>
      <c r="M238" s="203"/>
      <c r="N238" s="203"/>
      <c r="O238" s="204"/>
      <c r="P238" s="46" t="s">
        <v>32</v>
      </c>
      <c r="Q238" s="92">
        <v>42</v>
      </c>
      <c r="R238" s="229"/>
      <c r="S238" s="229"/>
      <c r="T238" s="229"/>
      <c r="U238" s="208"/>
      <c r="V238" s="209"/>
      <c r="W238" s="210"/>
    </row>
    <row r="239" spans="3:23" ht="24" customHeight="1" x14ac:dyDescent="0.25">
      <c r="C239" s="39">
        <v>14</v>
      </c>
      <c r="D239" s="70" t="s">
        <v>501</v>
      </c>
      <c r="E239" s="46" t="s">
        <v>502</v>
      </c>
      <c r="F239" s="199" t="s">
        <v>505</v>
      </c>
      <c r="G239" s="200"/>
      <c r="H239" s="200"/>
      <c r="I239" s="200"/>
      <c r="J239" s="201"/>
      <c r="K239" s="202"/>
      <c r="L239" s="203"/>
      <c r="M239" s="203"/>
      <c r="N239" s="203"/>
      <c r="O239" s="204"/>
      <c r="P239" s="46" t="s">
        <v>32</v>
      </c>
      <c r="Q239" s="92">
        <v>26</v>
      </c>
      <c r="R239" s="229"/>
      <c r="S239" s="229"/>
      <c r="T239" s="229"/>
      <c r="U239" s="208"/>
      <c r="V239" s="209"/>
      <c r="W239" s="210"/>
    </row>
    <row r="240" spans="3:23" ht="24" customHeight="1" x14ac:dyDescent="0.25">
      <c r="C240" s="74">
        <v>15</v>
      </c>
      <c r="D240" s="85" t="s">
        <v>500</v>
      </c>
      <c r="E240" s="46" t="s">
        <v>502</v>
      </c>
      <c r="F240" s="199" t="s">
        <v>506</v>
      </c>
      <c r="G240" s="200"/>
      <c r="H240" s="200"/>
      <c r="I240" s="200"/>
      <c r="J240" s="201"/>
      <c r="K240" s="202"/>
      <c r="L240" s="203"/>
      <c r="M240" s="203"/>
      <c r="N240" s="203"/>
      <c r="O240" s="204"/>
      <c r="P240" s="46" t="s">
        <v>32</v>
      </c>
      <c r="Q240" s="92">
        <v>12</v>
      </c>
      <c r="R240" s="229"/>
      <c r="S240" s="229"/>
      <c r="T240" s="229"/>
      <c r="U240" s="208"/>
      <c r="V240" s="209"/>
      <c r="W240" s="210"/>
    </row>
    <row r="241" spans="3:23" ht="24" customHeight="1" x14ac:dyDescent="0.25">
      <c r="C241" s="39">
        <v>16</v>
      </c>
      <c r="D241" s="83" t="s">
        <v>33</v>
      </c>
      <c r="E241" s="47"/>
      <c r="F241" s="199"/>
      <c r="G241" s="200"/>
      <c r="H241" s="200"/>
      <c r="I241" s="200"/>
      <c r="J241" s="201"/>
      <c r="K241" s="202"/>
      <c r="L241" s="203"/>
      <c r="M241" s="203"/>
      <c r="N241" s="203"/>
      <c r="O241" s="204"/>
      <c r="P241" s="47" t="s">
        <v>32</v>
      </c>
      <c r="Q241" s="86">
        <f>20+42+26+12</f>
        <v>100</v>
      </c>
      <c r="R241" s="229"/>
      <c r="S241" s="229"/>
      <c r="T241" s="229"/>
      <c r="U241" s="208"/>
      <c r="V241" s="209"/>
      <c r="W241" s="210"/>
    </row>
    <row r="242" spans="3:23" ht="24" customHeight="1" x14ac:dyDescent="0.25">
      <c r="C242" s="74">
        <v>17</v>
      </c>
      <c r="D242" s="83" t="s">
        <v>507</v>
      </c>
      <c r="E242" s="47" t="s">
        <v>38</v>
      </c>
      <c r="F242" s="199" t="s">
        <v>508</v>
      </c>
      <c r="G242" s="200"/>
      <c r="H242" s="200"/>
      <c r="I242" s="200"/>
      <c r="J242" s="201"/>
      <c r="K242" s="202"/>
      <c r="L242" s="203"/>
      <c r="M242" s="203"/>
      <c r="N242" s="203"/>
      <c r="O242" s="204"/>
      <c r="P242" s="46" t="s">
        <v>32</v>
      </c>
      <c r="Q242" s="92">
        <v>20</v>
      </c>
      <c r="R242" s="229"/>
      <c r="S242" s="229"/>
      <c r="T242" s="229"/>
      <c r="U242" s="208"/>
      <c r="V242" s="209"/>
      <c r="W242" s="210"/>
    </row>
    <row r="243" spans="3:23" ht="24" customHeight="1" x14ac:dyDescent="0.25">
      <c r="C243" s="94" t="s">
        <v>512</v>
      </c>
      <c r="D243" s="85" t="s">
        <v>509</v>
      </c>
      <c r="E243" s="47" t="s">
        <v>38</v>
      </c>
      <c r="F243" s="199" t="s">
        <v>513</v>
      </c>
      <c r="G243" s="200"/>
      <c r="H243" s="200"/>
      <c r="I243" s="200"/>
      <c r="J243" s="201"/>
      <c r="K243" s="202"/>
      <c r="L243" s="203"/>
      <c r="M243" s="203"/>
      <c r="N243" s="203"/>
      <c r="O243" s="204"/>
      <c r="P243" s="46" t="s">
        <v>32</v>
      </c>
      <c r="Q243" s="92">
        <v>42</v>
      </c>
      <c r="R243" s="202"/>
      <c r="S243" s="203"/>
      <c r="T243" s="204"/>
      <c r="U243" s="199"/>
      <c r="V243" s="200"/>
      <c r="W243" s="217"/>
    </row>
    <row r="244" spans="3:23" ht="24" customHeight="1" x14ac:dyDescent="0.25">
      <c r="C244" s="46">
        <v>19</v>
      </c>
      <c r="D244" s="85" t="s">
        <v>510</v>
      </c>
      <c r="E244" s="47" t="s">
        <v>38</v>
      </c>
      <c r="F244" s="199" t="s">
        <v>514</v>
      </c>
      <c r="G244" s="200"/>
      <c r="H244" s="200"/>
      <c r="I244" s="200"/>
      <c r="J244" s="201"/>
      <c r="K244" s="205"/>
      <c r="L244" s="205"/>
      <c r="M244" s="205"/>
      <c r="N244" s="205"/>
      <c r="O244" s="205"/>
      <c r="P244" s="46" t="s">
        <v>32</v>
      </c>
      <c r="Q244" s="92">
        <v>26</v>
      </c>
      <c r="R244" s="244"/>
      <c r="S244" s="245"/>
      <c r="T244" s="246"/>
      <c r="U244" s="208"/>
      <c r="V244" s="209"/>
      <c r="W244" s="210"/>
    </row>
    <row r="245" spans="3:23" ht="24" customHeight="1" x14ac:dyDescent="0.25">
      <c r="C245" s="46">
        <v>20</v>
      </c>
      <c r="D245" s="85" t="s">
        <v>511</v>
      </c>
      <c r="E245" s="47" t="s">
        <v>38</v>
      </c>
      <c r="F245" s="199" t="s">
        <v>100</v>
      </c>
      <c r="G245" s="200"/>
      <c r="H245" s="200"/>
      <c r="I245" s="200"/>
      <c r="J245" s="201"/>
      <c r="K245" s="202"/>
      <c r="L245" s="203"/>
      <c r="M245" s="203"/>
      <c r="N245" s="203"/>
      <c r="O245" s="204"/>
      <c r="P245" s="46" t="s">
        <v>32</v>
      </c>
      <c r="Q245" s="92">
        <v>12</v>
      </c>
      <c r="R245" s="205"/>
      <c r="S245" s="205"/>
      <c r="T245" s="205"/>
      <c r="U245" s="208"/>
      <c r="V245" s="209"/>
      <c r="W245" s="210"/>
    </row>
    <row r="246" spans="3:23" ht="24" customHeight="1" x14ac:dyDescent="0.25">
      <c r="C246" s="46"/>
      <c r="D246" s="83"/>
      <c r="E246" s="47"/>
      <c r="F246" s="199"/>
      <c r="G246" s="200"/>
      <c r="H246" s="200"/>
      <c r="I246" s="200"/>
      <c r="J246" s="201"/>
      <c r="K246" s="202"/>
      <c r="L246" s="203"/>
      <c r="M246" s="203"/>
      <c r="N246" s="203"/>
      <c r="O246" s="204"/>
      <c r="P246" s="46"/>
      <c r="Q246" s="92"/>
      <c r="R246" s="229"/>
      <c r="S246" s="229"/>
      <c r="T246" s="229"/>
      <c r="U246" s="208"/>
      <c r="V246" s="209"/>
      <c r="W246" s="210"/>
    </row>
    <row r="247" spans="3:23" ht="24" customHeight="1" x14ac:dyDescent="0.25">
      <c r="C247" s="46"/>
      <c r="D247" s="83" t="s">
        <v>88</v>
      </c>
      <c r="E247" s="46"/>
      <c r="F247" s="48"/>
      <c r="G247" s="49"/>
      <c r="H247" s="49"/>
      <c r="I247" s="49"/>
      <c r="J247" s="50"/>
      <c r="K247" s="51"/>
      <c r="L247" s="52"/>
      <c r="M247" s="52"/>
      <c r="N247" s="52"/>
      <c r="O247" s="53"/>
      <c r="P247" s="47"/>
      <c r="Q247" s="89"/>
      <c r="R247" s="229"/>
      <c r="S247" s="229"/>
      <c r="T247" s="229"/>
      <c r="U247" s="208"/>
      <c r="V247" s="209"/>
      <c r="W247" s="210"/>
    </row>
    <row r="248" spans="3:23" ht="24.75" customHeight="1" x14ac:dyDescent="0.25">
      <c r="C248" s="74">
        <v>21</v>
      </c>
      <c r="D248" s="83" t="s">
        <v>89</v>
      </c>
      <c r="E248" s="47"/>
      <c r="F248" s="48"/>
      <c r="G248" s="49"/>
      <c r="H248" s="49"/>
      <c r="I248" s="49"/>
      <c r="J248" s="50"/>
      <c r="K248" s="51"/>
      <c r="L248" s="52"/>
      <c r="M248" s="52"/>
      <c r="N248" s="52"/>
      <c r="O248" s="53"/>
      <c r="P248" s="47" t="s">
        <v>97</v>
      </c>
      <c r="Q248" s="92">
        <v>21</v>
      </c>
      <c r="R248" s="229"/>
      <c r="S248" s="229"/>
      <c r="T248" s="229"/>
      <c r="U248" s="208"/>
      <c r="V248" s="209"/>
      <c r="W248" s="210"/>
    </row>
    <row r="249" spans="3:23" ht="24.75" customHeight="1" x14ac:dyDescent="0.25">
      <c r="C249" s="46">
        <v>22</v>
      </c>
      <c r="D249" s="83" t="s">
        <v>90</v>
      </c>
      <c r="E249" s="47"/>
      <c r="F249" s="48"/>
      <c r="G249" s="49"/>
      <c r="H249" s="49"/>
      <c r="I249" s="49"/>
      <c r="J249" s="50"/>
      <c r="K249" s="51"/>
      <c r="L249" s="52"/>
      <c r="M249" s="52"/>
      <c r="N249" s="52"/>
      <c r="O249" s="53"/>
      <c r="P249" s="47" t="s">
        <v>97</v>
      </c>
      <c r="Q249" s="92">
        <v>21</v>
      </c>
      <c r="R249" s="229"/>
      <c r="S249" s="229"/>
      <c r="T249" s="229"/>
      <c r="U249" s="208"/>
      <c r="V249" s="209"/>
      <c r="W249" s="210"/>
    </row>
    <row r="250" spans="3:23" ht="24.75" customHeight="1" x14ac:dyDescent="0.25">
      <c r="C250" s="46">
        <v>23</v>
      </c>
      <c r="D250" s="83" t="s">
        <v>91</v>
      </c>
      <c r="E250" s="47"/>
      <c r="F250" s="199" t="s">
        <v>94</v>
      </c>
      <c r="G250" s="200"/>
      <c r="H250" s="200"/>
      <c r="I250" s="200"/>
      <c r="J250" s="201"/>
      <c r="K250" s="202"/>
      <c r="L250" s="203"/>
      <c r="M250" s="203"/>
      <c r="N250" s="203"/>
      <c r="O250" s="204"/>
      <c r="P250" s="47" t="s">
        <v>97</v>
      </c>
      <c r="Q250" s="92">
        <v>21</v>
      </c>
      <c r="R250" s="51"/>
      <c r="S250" s="52"/>
      <c r="T250" s="53"/>
      <c r="U250" s="208"/>
      <c r="V250" s="209"/>
      <c r="W250" s="210"/>
    </row>
    <row r="251" spans="3:23" ht="27" customHeight="1" x14ac:dyDescent="0.25">
      <c r="C251" s="39">
        <v>24</v>
      </c>
      <c r="D251" s="83" t="s">
        <v>92</v>
      </c>
      <c r="E251" s="47"/>
      <c r="F251" s="199" t="s">
        <v>95</v>
      </c>
      <c r="G251" s="200"/>
      <c r="H251" s="200"/>
      <c r="I251" s="200"/>
      <c r="J251" s="201"/>
      <c r="K251" s="205"/>
      <c r="L251" s="205"/>
      <c r="M251" s="205"/>
      <c r="N251" s="205"/>
      <c r="O251" s="205"/>
      <c r="P251" s="47" t="s">
        <v>97</v>
      </c>
      <c r="Q251" s="92">
        <v>21</v>
      </c>
      <c r="R251" s="205"/>
      <c r="S251" s="205"/>
      <c r="T251" s="205"/>
      <c r="U251" s="208"/>
      <c r="V251" s="209"/>
      <c r="W251" s="210"/>
    </row>
    <row r="252" spans="3:23" ht="24" customHeight="1" x14ac:dyDescent="0.25">
      <c r="C252" s="94" t="s">
        <v>515</v>
      </c>
      <c r="D252" s="83" t="s">
        <v>93</v>
      </c>
      <c r="E252" s="47"/>
      <c r="F252" s="199" t="s">
        <v>96</v>
      </c>
      <c r="G252" s="200"/>
      <c r="H252" s="200"/>
      <c r="I252" s="200"/>
      <c r="J252" s="201"/>
      <c r="K252" s="202"/>
      <c r="L252" s="203"/>
      <c r="M252" s="203"/>
      <c r="N252" s="203"/>
      <c r="O252" s="204"/>
      <c r="P252" s="47" t="s">
        <v>97</v>
      </c>
      <c r="Q252" s="92">
        <f>21*2</f>
        <v>42</v>
      </c>
      <c r="R252" s="205"/>
      <c r="S252" s="205"/>
      <c r="T252" s="205"/>
      <c r="U252" s="208"/>
      <c r="V252" s="209"/>
      <c r="W252" s="210"/>
    </row>
    <row r="253" spans="3:23" ht="25.5" customHeight="1" x14ac:dyDescent="0.25">
      <c r="C253" s="94" t="s">
        <v>517</v>
      </c>
      <c r="D253" s="83" t="s">
        <v>516</v>
      </c>
      <c r="E253" s="47"/>
      <c r="F253" s="199"/>
      <c r="G253" s="200"/>
      <c r="H253" s="200"/>
      <c r="I253" s="200"/>
      <c r="J253" s="201"/>
      <c r="K253" s="202"/>
      <c r="L253" s="203"/>
      <c r="M253" s="203"/>
      <c r="N253" s="203"/>
      <c r="O253" s="204"/>
      <c r="P253" s="47" t="s">
        <v>122</v>
      </c>
      <c r="Q253" s="92">
        <v>89</v>
      </c>
      <c r="R253" s="205"/>
      <c r="S253" s="205"/>
      <c r="T253" s="205"/>
      <c r="U253" s="208"/>
      <c r="V253" s="209"/>
      <c r="W253" s="210"/>
    </row>
    <row r="254" spans="3:23" ht="25.5" customHeight="1" x14ac:dyDescent="0.25">
      <c r="C254" s="46"/>
      <c r="D254" s="83"/>
      <c r="E254" s="47"/>
      <c r="F254" s="199"/>
      <c r="G254" s="200"/>
      <c r="H254" s="200"/>
      <c r="I254" s="200"/>
      <c r="J254" s="201"/>
      <c r="K254" s="205"/>
      <c r="L254" s="205"/>
      <c r="M254" s="205"/>
      <c r="N254" s="205"/>
      <c r="O254" s="205"/>
      <c r="P254" s="47"/>
      <c r="Q254" s="92"/>
      <c r="R254" s="51"/>
      <c r="S254" s="52"/>
      <c r="T254" s="53"/>
      <c r="U254" s="208"/>
      <c r="V254" s="209"/>
      <c r="W254" s="210"/>
    </row>
    <row r="255" spans="3:23" ht="24" customHeight="1" x14ac:dyDescent="0.25">
      <c r="C255" s="46"/>
      <c r="D255" s="83"/>
      <c r="E255" s="47"/>
      <c r="F255" s="199"/>
      <c r="G255" s="200"/>
      <c r="H255" s="200"/>
      <c r="I255" s="200"/>
      <c r="J255" s="201"/>
      <c r="K255" s="202"/>
      <c r="L255" s="203"/>
      <c r="M255" s="203"/>
      <c r="N255" s="203"/>
      <c r="O255" s="204"/>
      <c r="P255" s="47"/>
      <c r="Q255" s="92"/>
      <c r="R255" s="202"/>
      <c r="S255" s="203"/>
      <c r="T255" s="204"/>
      <c r="U255" s="208"/>
      <c r="V255" s="209"/>
      <c r="W255" s="210"/>
    </row>
    <row r="256" spans="3:23" ht="24" customHeight="1" x14ac:dyDescent="0.25">
      <c r="C256" s="46"/>
      <c r="D256" s="83"/>
      <c r="E256" s="47"/>
      <c r="F256" s="199"/>
      <c r="G256" s="200"/>
      <c r="H256" s="200"/>
      <c r="I256" s="200"/>
      <c r="J256" s="201"/>
      <c r="K256" s="202"/>
      <c r="L256" s="203"/>
      <c r="M256" s="203"/>
      <c r="N256" s="203"/>
      <c r="O256" s="204"/>
      <c r="P256" s="46"/>
      <c r="Q256" s="92"/>
      <c r="R256" s="202"/>
      <c r="S256" s="203"/>
      <c r="T256" s="204"/>
      <c r="U256" s="208"/>
      <c r="V256" s="209"/>
      <c r="W256" s="210"/>
    </row>
    <row r="257" spans="3:23" ht="24" customHeight="1" x14ac:dyDescent="0.25">
      <c r="C257" s="46"/>
      <c r="D257" s="83"/>
      <c r="E257" s="47"/>
      <c r="F257" s="199"/>
      <c r="G257" s="200"/>
      <c r="H257" s="200"/>
      <c r="I257" s="200"/>
      <c r="J257" s="201"/>
      <c r="K257" s="202"/>
      <c r="L257" s="203"/>
      <c r="M257" s="203"/>
      <c r="N257" s="203"/>
      <c r="O257" s="204"/>
      <c r="P257" s="47"/>
      <c r="Q257" s="89"/>
      <c r="R257" s="202"/>
      <c r="S257" s="203"/>
      <c r="T257" s="204"/>
      <c r="U257" s="208"/>
      <c r="V257" s="209"/>
      <c r="W257" s="210"/>
    </row>
    <row r="258" spans="3:23" ht="24" customHeight="1" x14ac:dyDescent="0.25">
      <c r="C258" s="46"/>
      <c r="D258" s="83"/>
      <c r="E258" s="50"/>
      <c r="F258" s="48"/>
      <c r="G258" s="49"/>
      <c r="H258" s="49"/>
      <c r="I258" s="49"/>
      <c r="J258" s="50"/>
      <c r="K258" s="202"/>
      <c r="L258" s="203"/>
      <c r="M258" s="203"/>
      <c r="N258" s="203"/>
      <c r="O258" s="204"/>
      <c r="P258" s="46"/>
      <c r="Q258" s="46"/>
      <c r="R258" s="229"/>
      <c r="S258" s="229"/>
      <c r="T258" s="229"/>
      <c r="U258" s="208"/>
      <c r="V258" s="209"/>
      <c r="W258" s="210"/>
    </row>
    <row r="259" spans="3:23" ht="24" customHeight="1" x14ac:dyDescent="0.25">
      <c r="C259" s="46"/>
      <c r="D259" s="85"/>
      <c r="E259" s="47"/>
      <c r="F259" s="199"/>
      <c r="G259" s="200"/>
      <c r="H259" s="200"/>
      <c r="I259" s="200"/>
      <c r="J259" s="201"/>
      <c r="K259" s="202"/>
      <c r="L259" s="203"/>
      <c r="M259" s="203"/>
      <c r="N259" s="203"/>
      <c r="O259" s="204"/>
      <c r="P259" s="46"/>
      <c r="Q259" s="92"/>
      <c r="R259" s="229"/>
      <c r="S259" s="229"/>
      <c r="T259" s="229"/>
      <c r="U259" s="208"/>
      <c r="V259" s="209"/>
      <c r="W259" s="210"/>
    </row>
    <row r="260" spans="3:23" ht="24" customHeight="1" x14ac:dyDescent="0.25">
      <c r="C260" s="46"/>
      <c r="D260" s="85"/>
      <c r="E260" s="47"/>
      <c r="F260" s="199"/>
      <c r="G260" s="200"/>
      <c r="H260" s="200"/>
      <c r="I260" s="200"/>
      <c r="J260" s="201"/>
      <c r="K260" s="202"/>
      <c r="L260" s="203"/>
      <c r="M260" s="203"/>
      <c r="N260" s="203"/>
      <c r="O260" s="204"/>
      <c r="P260" s="46"/>
      <c r="Q260" s="92"/>
      <c r="R260" s="229"/>
      <c r="S260" s="229"/>
      <c r="T260" s="229"/>
      <c r="U260" s="208"/>
      <c r="V260" s="209"/>
      <c r="W260" s="210"/>
    </row>
    <row r="261" spans="3:23" ht="24" customHeight="1" x14ac:dyDescent="0.25">
      <c r="C261" s="39"/>
      <c r="D261" s="85"/>
      <c r="E261" s="47"/>
      <c r="F261" s="199"/>
      <c r="G261" s="200"/>
      <c r="H261" s="200"/>
      <c r="I261" s="200"/>
      <c r="J261" s="201"/>
      <c r="K261" s="202"/>
      <c r="L261" s="203"/>
      <c r="M261" s="203"/>
      <c r="N261" s="203"/>
      <c r="O261" s="204"/>
      <c r="P261" s="46"/>
      <c r="Q261" s="92"/>
      <c r="R261" s="229"/>
      <c r="S261" s="229"/>
      <c r="T261" s="229"/>
      <c r="U261" s="208"/>
      <c r="V261" s="209"/>
      <c r="W261" s="210"/>
    </row>
    <row r="262" spans="3:23" ht="4.5" customHeight="1" x14ac:dyDescent="0.25">
      <c r="C262" s="258"/>
      <c r="D262" s="259"/>
      <c r="E262" s="259"/>
      <c r="F262" s="58"/>
      <c r="G262" s="58"/>
      <c r="H262" s="58"/>
      <c r="I262" s="58"/>
      <c r="J262" s="58"/>
      <c r="K262" s="60"/>
      <c r="L262" s="60"/>
      <c r="M262" s="60"/>
      <c r="N262" s="60"/>
      <c r="O262" s="60"/>
      <c r="P262" s="60"/>
      <c r="Q262" s="60"/>
      <c r="R262" s="60"/>
      <c r="S262" s="60"/>
      <c r="T262" s="60"/>
      <c r="U262" s="58"/>
      <c r="V262" s="58"/>
      <c r="W262" s="61"/>
    </row>
    <row r="263" spans="3:23" ht="12.75" customHeight="1" thickBot="1" x14ac:dyDescent="0.3">
      <c r="C263" s="260"/>
      <c r="D263" s="261"/>
      <c r="E263" s="261"/>
      <c r="F263" s="58"/>
      <c r="G263" s="58"/>
      <c r="H263" s="58"/>
      <c r="I263" s="58"/>
      <c r="J263" s="58"/>
      <c r="K263" s="60"/>
      <c r="L263" s="60"/>
      <c r="M263" s="60"/>
      <c r="N263" s="60"/>
      <c r="O263" s="60"/>
      <c r="P263" s="60"/>
      <c r="Q263" s="60"/>
      <c r="R263" s="60"/>
      <c r="S263" s="60"/>
      <c r="T263" s="60"/>
      <c r="U263" s="58"/>
      <c r="V263" s="58"/>
      <c r="W263" s="61"/>
    </row>
    <row r="264" spans="3:23" ht="14.25" customHeight="1" thickBot="1" x14ac:dyDescent="0.3">
      <c r="C264" s="255"/>
      <c r="D264" s="256"/>
      <c r="E264" s="256"/>
      <c r="F264" s="58"/>
      <c r="G264" s="63" t="s">
        <v>2</v>
      </c>
      <c r="H264" s="64" t="s">
        <v>3</v>
      </c>
      <c r="I264" s="63" t="s">
        <v>4</v>
      </c>
      <c r="J264" s="206" t="s">
        <v>5</v>
      </c>
      <c r="K264" s="207"/>
      <c r="L264" s="206" t="s">
        <v>6</v>
      </c>
      <c r="M264" s="207"/>
      <c r="N264" s="65" t="s">
        <v>7</v>
      </c>
      <c r="O264" s="269" t="str">
        <f>Обложка!N44</f>
        <v>Строительство нового корпуса Спортблок при КГУ "Комплекс школа-ясли-сад" отдела образования по району Самар УО ВКО, расположенного в ВКО, р.Самар, Кулынжонский сельский округ, с. Кулынжон</v>
      </c>
      <c r="P264" s="270"/>
      <c r="Q264" s="270"/>
      <c r="R264" s="270"/>
      <c r="S264" s="270"/>
      <c r="T264" s="270"/>
      <c r="U264" s="270"/>
      <c r="V264" s="271"/>
      <c r="W264" s="62" t="s">
        <v>4</v>
      </c>
    </row>
    <row r="265" spans="3:23" ht="14.25" customHeight="1" thickBot="1" x14ac:dyDescent="0.3">
      <c r="C265" s="42"/>
      <c r="D265" s="71"/>
      <c r="E265" s="71"/>
      <c r="F265" s="58"/>
      <c r="G265" s="63"/>
      <c r="H265" s="64"/>
      <c r="I265" s="63"/>
      <c r="J265" s="206"/>
      <c r="K265" s="207"/>
      <c r="L265" s="206"/>
      <c r="M265" s="207"/>
      <c r="N265" s="65"/>
      <c r="O265" s="272"/>
      <c r="P265" s="273"/>
      <c r="Q265" s="273"/>
      <c r="R265" s="273"/>
      <c r="S265" s="273"/>
      <c r="T265" s="273"/>
      <c r="U265" s="273"/>
      <c r="V265" s="274"/>
      <c r="W265" s="227">
        <f>W231+1</f>
        <v>8</v>
      </c>
    </row>
    <row r="266" spans="3:23" ht="14.25" customHeight="1" thickBot="1" x14ac:dyDescent="0.3">
      <c r="C266" s="42"/>
      <c r="D266" s="71"/>
      <c r="E266" s="71"/>
      <c r="F266" s="58"/>
      <c r="G266" s="63"/>
      <c r="H266" s="64"/>
      <c r="I266" s="63"/>
      <c r="J266" s="206"/>
      <c r="K266" s="207"/>
      <c r="L266" s="206"/>
      <c r="M266" s="207"/>
      <c r="N266" s="65"/>
      <c r="O266" s="275"/>
      <c r="P266" s="276"/>
      <c r="Q266" s="276"/>
      <c r="R266" s="276"/>
      <c r="S266" s="276"/>
      <c r="T266" s="276"/>
      <c r="U266" s="276"/>
      <c r="V266" s="277"/>
      <c r="W266" s="228"/>
    </row>
    <row r="267" spans="3:23" ht="30" customHeight="1" x14ac:dyDescent="0.25">
      <c r="C267" s="233" t="s">
        <v>21</v>
      </c>
      <c r="D267" s="235" t="s">
        <v>22</v>
      </c>
      <c r="E267" s="235" t="s">
        <v>23</v>
      </c>
      <c r="F267" s="218" t="s">
        <v>24</v>
      </c>
      <c r="G267" s="219"/>
      <c r="H267" s="219"/>
      <c r="I267" s="219"/>
      <c r="J267" s="220"/>
      <c r="K267" s="218" t="s">
        <v>25</v>
      </c>
      <c r="L267" s="219"/>
      <c r="M267" s="219"/>
      <c r="N267" s="219"/>
      <c r="O267" s="220"/>
      <c r="P267" s="235" t="s">
        <v>26</v>
      </c>
      <c r="Q267" s="235" t="s">
        <v>3</v>
      </c>
      <c r="R267" s="218" t="s">
        <v>27</v>
      </c>
      <c r="S267" s="219"/>
      <c r="T267" s="220"/>
      <c r="U267" s="218" t="s">
        <v>28</v>
      </c>
      <c r="V267" s="219"/>
      <c r="W267" s="224"/>
    </row>
    <row r="268" spans="3:23" ht="49.5" customHeight="1" x14ac:dyDescent="0.25">
      <c r="C268" s="234"/>
      <c r="D268" s="236"/>
      <c r="E268" s="236"/>
      <c r="F268" s="221"/>
      <c r="G268" s="222"/>
      <c r="H268" s="222"/>
      <c r="I268" s="222"/>
      <c r="J268" s="223"/>
      <c r="K268" s="221"/>
      <c r="L268" s="222"/>
      <c r="M268" s="222"/>
      <c r="N268" s="222"/>
      <c r="O268" s="223"/>
      <c r="P268" s="236"/>
      <c r="Q268" s="236"/>
      <c r="R268" s="221"/>
      <c r="S268" s="222"/>
      <c r="T268" s="223"/>
      <c r="U268" s="221"/>
      <c r="V268" s="222"/>
      <c r="W268" s="225"/>
    </row>
    <row r="269" spans="3:23" ht="27.75" customHeight="1" x14ac:dyDescent="0.25">
      <c r="C269" s="37">
        <v>1</v>
      </c>
      <c r="D269" s="46">
        <v>2</v>
      </c>
      <c r="E269" s="46">
        <v>3</v>
      </c>
      <c r="F269" s="205">
        <v>4</v>
      </c>
      <c r="G269" s="205"/>
      <c r="H269" s="205"/>
      <c r="I269" s="205"/>
      <c r="J269" s="205"/>
      <c r="K269" s="205">
        <v>5</v>
      </c>
      <c r="L269" s="205"/>
      <c r="M269" s="205"/>
      <c r="N269" s="205"/>
      <c r="O269" s="205"/>
      <c r="P269" s="46">
        <v>6</v>
      </c>
      <c r="Q269" s="46">
        <v>7</v>
      </c>
      <c r="R269" s="205">
        <v>8</v>
      </c>
      <c r="S269" s="205"/>
      <c r="T269" s="205"/>
      <c r="U269" s="199">
        <v>9</v>
      </c>
      <c r="V269" s="200"/>
      <c r="W269" s="217"/>
    </row>
    <row r="270" spans="3:23" ht="24" customHeight="1" x14ac:dyDescent="0.25">
      <c r="C270" s="46"/>
      <c r="D270" s="104" t="s">
        <v>128</v>
      </c>
      <c r="E270" s="47"/>
      <c r="F270" s="48"/>
      <c r="G270" s="49"/>
      <c r="H270" s="49"/>
      <c r="I270" s="49"/>
      <c r="J270" s="50"/>
      <c r="K270" s="202"/>
      <c r="L270" s="203"/>
      <c r="M270" s="203"/>
      <c r="N270" s="203"/>
      <c r="O270" s="204"/>
      <c r="P270" s="46"/>
      <c r="Q270" s="92"/>
      <c r="R270" s="229"/>
      <c r="S270" s="229"/>
      <c r="T270" s="229"/>
      <c r="U270" s="208"/>
      <c r="V270" s="209"/>
      <c r="W270" s="210"/>
    </row>
    <row r="271" spans="3:23" ht="24" customHeight="1" x14ac:dyDescent="0.25">
      <c r="C271" s="39"/>
      <c r="D271" s="75" t="s">
        <v>129</v>
      </c>
      <c r="E271" s="47"/>
      <c r="F271" s="48"/>
      <c r="G271" s="49"/>
      <c r="H271" s="49"/>
      <c r="I271" s="49"/>
      <c r="J271" s="50"/>
      <c r="K271" s="51"/>
      <c r="L271" s="52"/>
      <c r="M271" s="52"/>
      <c r="N271" s="52"/>
      <c r="O271" s="53"/>
      <c r="P271" s="46"/>
      <c r="Q271" s="89"/>
      <c r="R271" s="202"/>
      <c r="S271" s="203"/>
      <c r="T271" s="204"/>
      <c r="U271" s="199"/>
      <c r="V271" s="200"/>
      <c r="W271" s="217"/>
    </row>
    <row r="272" spans="3:23" ht="24" customHeight="1" x14ac:dyDescent="0.25">
      <c r="C272" s="39" t="s">
        <v>129</v>
      </c>
      <c r="D272" s="83" t="s">
        <v>544</v>
      </c>
      <c r="E272" s="105" t="s">
        <v>545</v>
      </c>
      <c r="F272" s="48"/>
      <c r="G272" s="49"/>
      <c r="H272" s="49"/>
      <c r="I272" s="49"/>
      <c r="J272" s="50"/>
      <c r="K272" s="202"/>
      <c r="L272" s="203"/>
      <c r="M272" s="203"/>
      <c r="N272" s="203"/>
      <c r="O272" s="204"/>
      <c r="P272" s="46" t="s">
        <v>30</v>
      </c>
      <c r="Q272" s="67">
        <v>1</v>
      </c>
      <c r="R272" s="240">
        <v>1291</v>
      </c>
      <c r="S272" s="240"/>
      <c r="T272" s="240"/>
      <c r="U272" s="208"/>
      <c r="V272" s="209"/>
      <c r="W272" s="210"/>
    </row>
    <row r="273" spans="3:24" ht="24" customHeight="1" x14ac:dyDescent="0.25">
      <c r="C273" s="39" t="s">
        <v>133</v>
      </c>
      <c r="D273" s="83" t="s">
        <v>546</v>
      </c>
      <c r="E273" s="46"/>
      <c r="F273" s="48"/>
      <c r="G273" s="49"/>
      <c r="H273" s="49"/>
      <c r="I273" s="49"/>
      <c r="J273" s="50"/>
      <c r="K273" s="202"/>
      <c r="L273" s="203"/>
      <c r="M273" s="203"/>
      <c r="N273" s="203"/>
      <c r="O273" s="204"/>
      <c r="P273" s="46" t="s">
        <v>20</v>
      </c>
      <c r="Q273" s="67">
        <v>2</v>
      </c>
      <c r="R273" s="229"/>
      <c r="S273" s="229"/>
      <c r="T273" s="229"/>
      <c r="U273" s="208"/>
      <c r="V273" s="209"/>
      <c r="W273" s="210"/>
    </row>
    <row r="274" spans="3:24" ht="24" customHeight="1" x14ac:dyDescent="0.25">
      <c r="C274" s="39" t="s">
        <v>134</v>
      </c>
      <c r="D274" s="70" t="s">
        <v>547</v>
      </c>
      <c r="E274" s="47"/>
      <c r="F274" s="48"/>
      <c r="G274" s="49"/>
      <c r="H274" s="49"/>
      <c r="I274" s="49"/>
      <c r="J274" s="50"/>
      <c r="K274" s="202"/>
      <c r="L274" s="203"/>
      <c r="M274" s="203"/>
      <c r="N274" s="203"/>
      <c r="O274" s="204"/>
      <c r="P274" s="46" t="s">
        <v>20</v>
      </c>
      <c r="Q274" s="67">
        <v>2</v>
      </c>
      <c r="R274" s="229"/>
      <c r="S274" s="229"/>
      <c r="T274" s="229"/>
      <c r="U274" s="208"/>
      <c r="V274" s="209"/>
      <c r="W274" s="210"/>
    </row>
    <row r="275" spans="3:24" ht="24" customHeight="1" x14ac:dyDescent="0.25">
      <c r="C275" s="40" t="s">
        <v>135</v>
      </c>
      <c r="D275" s="70" t="s">
        <v>130</v>
      </c>
      <c r="E275" s="84" t="s">
        <v>131</v>
      </c>
      <c r="F275" s="48"/>
      <c r="G275" s="49"/>
      <c r="H275" s="49"/>
      <c r="I275" s="49"/>
      <c r="J275" s="50"/>
      <c r="K275" s="202"/>
      <c r="L275" s="203"/>
      <c r="M275" s="203"/>
      <c r="N275" s="203"/>
      <c r="O275" s="204"/>
      <c r="P275" s="46" t="s">
        <v>20</v>
      </c>
      <c r="Q275" s="67">
        <v>2</v>
      </c>
      <c r="R275" s="229"/>
      <c r="S275" s="229"/>
      <c r="T275" s="229"/>
      <c r="U275" s="208"/>
      <c r="V275" s="209"/>
      <c r="W275" s="210"/>
      <c r="X275">
        <f>1.343*5</f>
        <v>6.7149999999999999</v>
      </c>
    </row>
    <row r="276" spans="3:24" ht="24" customHeight="1" x14ac:dyDescent="0.25">
      <c r="C276" s="40" t="s">
        <v>136</v>
      </c>
      <c r="D276" s="70" t="s">
        <v>548</v>
      </c>
      <c r="E276" s="46" t="s">
        <v>132</v>
      </c>
      <c r="F276" s="48"/>
      <c r="G276" s="49"/>
      <c r="H276" s="49"/>
      <c r="I276" s="49"/>
      <c r="J276" s="50"/>
      <c r="K276" s="202"/>
      <c r="L276" s="203"/>
      <c r="M276" s="203"/>
      <c r="N276" s="203"/>
      <c r="O276" s="204"/>
      <c r="P276" s="46" t="s">
        <v>20</v>
      </c>
      <c r="Q276" s="67">
        <v>1</v>
      </c>
      <c r="R276" s="229"/>
      <c r="S276" s="229"/>
      <c r="T276" s="229"/>
      <c r="U276" s="208"/>
      <c r="V276" s="209"/>
      <c r="W276" s="210"/>
    </row>
    <row r="277" spans="3:24" ht="24" customHeight="1" x14ac:dyDescent="0.25">
      <c r="C277" s="40" t="s">
        <v>137</v>
      </c>
      <c r="D277" s="83" t="s">
        <v>551</v>
      </c>
      <c r="E277" s="84" t="s">
        <v>549</v>
      </c>
      <c r="F277" s="48"/>
      <c r="G277" s="49"/>
      <c r="H277" s="49"/>
      <c r="I277" s="49"/>
      <c r="J277" s="50"/>
      <c r="K277" s="51"/>
      <c r="L277" s="52"/>
      <c r="M277" s="52"/>
      <c r="N277" s="52"/>
      <c r="O277" s="53"/>
      <c r="P277" s="46" t="s">
        <v>20</v>
      </c>
      <c r="Q277" s="67">
        <v>1</v>
      </c>
      <c r="R277" s="229"/>
      <c r="S277" s="229"/>
      <c r="T277" s="229"/>
      <c r="U277" s="230"/>
      <c r="V277" s="231"/>
      <c r="W277" s="232"/>
    </row>
    <row r="278" spans="3:24" ht="24" customHeight="1" x14ac:dyDescent="0.25">
      <c r="C278" s="40"/>
      <c r="D278" s="70" t="s">
        <v>550</v>
      </c>
      <c r="E278" s="46"/>
      <c r="F278" s="48"/>
      <c r="G278" s="49"/>
      <c r="H278" s="49"/>
      <c r="I278" s="49"/>
      <c r="J278" s="50"/>
      <c r="K278" s="202"/>
      <c r="L278" s="203"/>
      <c r="M278" s="203"/>
      <c r="N278" s="203"/>
      <c r="O278" s="204"/>
      <c r="P278" s="46"/>
      <c r="Q278" s="67"/>
      <c r="R278" s="205"/>
      <c r="S278" s="205"/>
      <c r="T278" s="205"/>
      <c r="U278" s="208"/>
      <c r="V278" s="209"/>
      <c r="W278" s="210"/>
    </row>
    <row r="279" spans="3:24" ht="24" customHeight="1" x14ac:dyDescent="0.25">
      <c r="C279" s="40" t="s">
        <v>138</v>
      </c>
      <c r="D279" s="83" t="s">
        <v>552</v>
      </c>
      <c r="E279" s="50" t="s">
        <v>554</v>
      </c>
      <c r="F279" s="48"/>
      <c r="G279" s="49"/>
      <c r="H279" s="49"/>
      <c r="I279" s="49"/>
      <c r="J279" s="50"/>
      <c r="K279" s="202"/>
      <c r="L279" s="203"/>
      <c r="M279" s="203"/>
      <c r="N279" s="203"/>
      <c r="O279" s="204"/>
      <c r="P279" s="46" t="s">
        <v>20</v>
      </c>
      <c r="Q279" s="67">
        <v>1</v>
      </c>
      <c r="R279" s="229"/>
      <c r="S279" s="229"/>
      <c r="T279" s="229"/>
      <c r="U279" s="237"/>
      <c r="V279" s="238"/>
      <c r="W279" s="239"/>
    </row>
    <row r="280" spans="3:24" ht="24" customHeight="1" x14ac:dyDescent="0.25">
      <c r="C280" s="46"/>
      <c r="D280" s="83" t="s">
        <v>553</v>
      </c>
      <c r="E280" s="47"/>
      <c r="F280" s="48"/>
      <c r="G280" s="49"/>
      <c r="H280" s="49"/>
      <c r="I280" s="49"/>
      <c r="J280" s="50"/>
      <c r="K280" s="202"/>
      <c r="L280" s="203"/>
      <c r="M280" s="203"/>
      <c r="N280" s="203"/>
      <c r="O280" s="204"/>
      <c r="P280" s="46"/>
      <c r="Q280" s="56"/>
      <c r="R280" s="205"/>
      <c r="S280" s="205"/>
      <c r="T280" s="205"/>
      <c r="U280" s="208"/>
      <c r="V280" s="209"/>
      <c r="W280" s="210"/>
    </row>
    <row r="281" spans="3:24" ht="24" customHeight="1" x14ac:dyDescent="0.25">
      <c r="C281" s="40" t="s">
        <v>139</v>
      </c>
      <c r="D281" s="70" t="s">
        <v>140</v>
      </c>
      <c r="E281" s="46" t="s">
        <v>555</v>
      </c>
      <c r="F281" s="48"/>
      <c r="G281" s="49"/>
      <c r="H281" s="49"/>
      <c r="I281" s="49"/>
      <c r="J281" s="50"/>
      <c r="K281" s="202"/>
      <c r="L281" s="203"/>
      <c r="M281" s="203"/>
      <c r="N281" s="203"/>
      <c r="O281" s="204"/>
      <c r="P281" s="46" t="s">
        <v>20</v>
      </c>
      <c r="Q281" s="67">
        <v>1</v>
      </c>
      <c r="R281" s="205"/>
      <c r="S281" s="205"/>
      <c r="T281" s="205"/>
      <c r="U281" s="208"/>
      <c r="V281" s="209"/>
      <c r="W281" s="210"/>
    </row>
    <row r="282" spans="3:24" ht="24.75" customHeight="1" x14ac:dyDescent="0.25">
      <c r="C282" s="46"/>
      <c r="D282" s="83" t="s">
        <v>557</v>
      </c>
      <c r="E282" s="46" t="s">
        <v>556</v>
      </c>
      <c r="F282" s="48"/>
      <c r="G282" s="49"/>
      <c r="H282" s="49"/>
      <c r="I282" s="49"/>
      <c r="J282" s="50"/>
      <c r="K282" s="202"/>
      <c r="L282" s="203"/>
      <c r="M282" s="203"/>
      <c r="N282" s="203"/>
      <c r="O282" s="204"/>
      <c r="P282" s="46"/>
      <c r="Q282" s="67"/>
      <c r="R282" s="205"/>
      <c r="S282" s="205"/>
      <c r="T282" s="205"/>
      <c r="U282" s="208"/>
      <c r="V282" s="209"/>
      <c r="W282" s="210"/>
    </row>
    <row r="283" spans="3:24" ht="24.75" customHeight="1" x14ac:dyDescent="0.25">
      <c r="C283" s="40" t="s">
        <v>141</v>
      </c>
      <c r="D283" s="83" t="s">
        <v>142</v>
      </c>
      <c r="E283" s="46" t="s">
        <v>558</v>
      </c>
      <c r="F283" s="49"/>
      <c r="G283" s="49"/>
      <c r="H283" s="49"/>
      <c r="I283" s="49"/>
      <c r="J283" s="50"/>
      <c r="K283" s="51"/>
      <c r="L283" s="52"/>
      <c r="M283" s="52"/>
      <c r="N283" s="52"/>
      <c r="O283" s="53"/>
      <c r="P283" s="46" t="s">
        <v>20</v>
      </c>
      <c r="Q283" s="67">
        <v>1</v>
      </c>
      <c r="R283" s="205"/>
      <c r="S283" s="205"/>
      <c r="T283" s="205"/>
      <c r="U283" s="230"/>
      <c r="V283" s="231"/>
      <c r="W283" s="232"/>
    </row>
    <row r="284" spans="3:24" ht="24.75" customHeight="1" x14ac:dyDescent="0.25">
      <c r="C284" s="46"/>
      <c r="D284" s="83" t="s">
        <v>559</v>
      </c>
      <c r="E284" s="87"/>
      <c r="F284" s="48"/>
      <c r="G284" s="49"/>
      <c r="H284" s="49"/>
      <c r="I284" s="49"/>
      <c r="J284" s="50"/>
      <c r="K284" s="202"/>
      <c r="L284" s="203"/>
      <c r="M284" s="203"/>
      <c r="N284" s="203"/>
      <c r="O284" s="204"/>
      <c r="P284" s="46"/>
      <c r="Q284" s="67"/>
      <c r="R284" s="229"/>
      <c r="S284" s="229"/>
      <c r="T284" s="229"/>
      <c r="U284" s="208"/>
      <c r="V284" s="209"/>
      <c r="W284" s="210"/>
    </row>
    <row r="285" spans="3:24" ht="27" customHeight="1" x14ac:dyDescent="0.25">
      <c r="C285" s="40" t="s">
        <v>143</v>
      </c>
      <c r="D285" s="83" t="s">
        <v>560</v>
      </c>
      <c r="E285" s="47" t="s">
        <v>561</v>
      </c>
      <c r="F285" s="48"/>
      <c r="G285" s="49"/>
      <c r="H285" s="49"/>
      <c r="I285" s="49"/>
      <c r="J285" s="50"/>
      <c r="K285" s="202"/>
      <c r="L285" s="203"/>
      <c r="M285" s="203"/>
      <c r="N285" s="203"/>
      <c r="O285" s="204"/>
      <c r="P285" s="46" t="s">
        <v>20</v>
      </c>
      <c r="Q285" s="67">
        <v>1</v>
      </c>
      <c r="R285" s="205"/>
      <c r="S285" s="205"/>
      <c r="T285" s="205"/>
      <c r="U285" s="230"/>
      <c r="V285" s="231"/>
      <c r="W285" s="232"/>
    </row>
    <row r="286" spans="3:24" ht="24" customHeight="1" x14ac:dyDescent="0.25">
      <c r="C286" s="40" t="s">
        <v>145</v>
      </c>
      <c r="D286" s="83" t="s">
        <v>144</v>
      </c>
      <c r="E286" s="47" t="s">
        <v>561</v>
      </c>
      <c r="F286" s="48"/>
      <c r="G286" s="49"/>
      <c r="H286" s="49"/>
      <c r="I286" s="49"/>
      <c r="J286" s="50"/>
      <c r="K286" s="202"/>
      <c r="L286" s="203"/>
      <c r="M286" s="203"/>
      <c r="N286" s="203"/>
      <c r="O286" s="204"/>
      <c r="P286" s="46" t="s">
        <v>20</v>
      </c>
      <c r="Q286" s="67">
        <v>1</v>
      </c>
      <c r="R286" s="229"/>
      <c r="S286" s="229"/>
      <c r="T286" s="229"/>
      <c r="U286" s="208"/>
      <c r="V286" s="209"/>
      <c r="W286" s="210"/>
    </row>
    <row r="287" spans="3:24" ht="25.5" customHeight="1" x14ac:dyDescent="0.25">
      <c r="C287" s="40" t="s">
        <v>146</v>
      </c>
      <c r="D287" s="70" t="s">
        <v>562</v>
      </c>
      <c r="E287" s="46" t="s">
        <v>132</v>
      </c>
      <c r="F287" s="48"/>
      <c r="G287" s="49"/>
      <c r="H287" s="49"/>
      <c r="I287" s="49"/>
      <c r="J287" s="50"/>
      <c r="K287" s="202"/>
      <c r="L287" s="203"/>
      <c r="M287" s="203"/>
      <c r="N287" s="203"/>
      <c r="O287" s="204"/>
      <c r="P287" s="46" t="s">
        <v>20</v>
      </c>
      <c r="Q287" s="67">
        <v>1</v>
      </c>
      <c r="R287" s="229"/>
      <c r="S287" s="229"/>
      <c r="T287" s="229"/>
      <c r="U287" s="208"/>
      <c r="V287" s="209"/>
      <c r="W287" s="210"/>
    </row>
    <row r="288" spans="3:24" ht="25.5" customHeight="1" x14ac:dyDescent="0.25">
      <c r="C288" s="40" t="s">
        <v>148</v>
      </c>
      <c r="D288" s="83" t="s">
        <v>147</v>
      </c>
      <c r="E288" s="50" t="s">
        <v>563</v>
      </c>
      <c r="F288" s="48"/>
      <c r="G288" s="49"/>
      <c r="H288" s="49"/>
      <c r="I288" s="49"/>
      <c r="J288" s="50"/>
      <c r="K288" s="202"/>
      <c r="L288" s="203"/>
      <c r="M288" s="203"/>
      <c r="N288" s="203"/>
      <c r="O288" s="204"/>
      <c r="P288" s="46" t="s">
        <v>20</v>
      </c>
      <c r="Q288" s="67">
        <v>1</v>
      </c>
      <c r="R288" s="229"/>
      <c r="S288" s="229"/>
      <c r="T288" s="229"/>
      <c r="U288" s="208"/>
      <c r="V288" s="209"/>
      <c r="W288" s="210"/>
    </row>
    <row r="289" spans="1:23" ht="24" customHeight="1" x14ac:dyDescent="0.25">
      <c r="C289" s="46"/>
      <c r="D289" s="83" t="s">
        <v>559</v>
      </c>
      <c r="E289" s="50"/>
      <c r="F289" s="48"/>
      <c r="G289" s="49"/>
      <c r="H289" s="49"/>
      <c r="I289" s="49"/>
      <c r="J289" s="50"/>
      <c r="K289" s="202"/>
      <c r="L289" s="203"/>
      <c r="M289" s="203"/>
      <c r="N289" s="203"/>
      <c r="O289" s="204"/>
      <c r="P289" s="46"/>
      <c r="Q289" s="56"/>
      <c r="R289" s="205"/>
      <c r="S289" s="205"/>
      <c r="T289" s="205"/>
      <c r="U289" s="208"/>
      <c r="V289" s="209"/>
      <c r="W289" s="210"/>
    </row>
    <row r="290" spans="1:23" ht="24" customHeight="1" x14ac:dyDescent="0.25">
      <c r="C290" s="40">
        <v>13</v>
      </c>
      <c r="D290" s="83" t="s">
        <v>149</v>
      </c>
      <c r="E290" s="50" t="s">
        <v>564</v>
      </c>
      <c r="F290" s="48"/>
      <c r="G290" s="49"/>
      <c r="H290" s="49"/>
      <c r="I290" s="49"/>
      <c r="J290" s="50"/>
      <c r="K290" s="202"/>
      <c r="L290" s="203"/>
      <c r="M290" s="203"/>
      <c r="N290" s="203"/>
      <c r="O290" s="204"/>
      <c r="P290" s="46" t="s">
        <v>30</v>
      </c>
      <c r="Q290" s="67">
        <v>1</v>
      </c>
      <c r="R290" s="211"/>
      <c r="S290" s="212"/>
      <c r="T290" s="213"/>
      <c r="U290" s="208"/>
      <c r="V290" s="209"/>
      <c r="W290" s="210"/>
    </row>
    <row r="291" spans="1:23" ht="24" customHeight="1" x14ac:dyDescent="0.25">
      <c r="C291" s="74"/>
      <c r="D291" s="83" t="s">
        <v>565</v>
      </c>
      <c r="E291" s="50"/>
      <c r="F291" s="48"/>
      <c r="G291" s="49"/>
      <c r="H291" s="49"/>
      <c r="I291" s="49"/>
      <c r="J291" s="50"/>
      <c r="K291" s="202"/>
      <c r="L291" s="203"/>
      <c r="M291" s="203"/>
      <c r="N291" s="203"/>
      <c r="O291" s="204"/>
      <c r="P291" s="46"/>
      <c r="Q291" s="56"/>
      <c r="R291" s="229"/>
      <c r="S291" s="229"/>
      <c r="T291" s="229"/>
      <c r="U291" s="208"/>
      <c r="V291" s="209"/>
      <c r="W291" s="210"/>
    </row>
    <row r="292" spans="1:23" ht="24" customHeight="1" x14ac:dyDescent="0.25">
      <c r="C292" s="39">
        <v>14</v>
      </c>
      <c r="D292" s="83" t="s">
        <v>150</v>
      </c>
      <c r="E292" s="47"/>
      <c r="F292" s="48"/>
      <c r="G292" s="49"/>
      <c r="H292" s="49"/>
      <c r="I292" s="49"/>
      <c r="J292" s="50"/>
      <c r="K292" s="202"/>
      <c r="L292" s="203"/>
      <c r="M292" s="203"/>
      <c r="N292" s="203"/>
      <c r="O292" s="204"/>
      <c r="P292" s="46" t="s">
        <v>30</v>
      </c>
      <c r="Q292" s="67">
        <v>1</v>
      </c>
      <c r="R292" s="205"/>
      <c r="S292" s="205"/>
      <c r="T292" s="205"/>
      <c r="U292" s="208"/>
      <c r="V292" s="209"/>
      <c r="W292" s="210"/>
    </row>
    <row r="293" spans="1:23" ht="24" customHeight="1" x14ac:dyDescent="0.25">
      <c r="C293" s="74"/>
      <c r="D293" s="83" t="s">
        <v>151</v>
      </c>
      <c r="E293" s="46" t="s">
        <v>154</v>
      </c>
      <c r="F293" s="78"/>
      <c r="G293" s="76"/>
      <c r="H293" s="76"/>
      <c r="I293" s="76"/>
      <c r="J293" s="77"/>
      <c r="K293" s="202"/>
      <c r="L293" s="203"/>
      <c r="M293" s="203"/>
      <c r="N293" s="203"/>
      <c r="O293" s="204"/>
      <c r="P293" s="46" t="s">
        <v>20</v>
      </c>
      <c r="Q293" s="67">
        <v>2</v>
      </c>
      <c r="R293" s="205"/>
      <c r="S293" s="205"/>
      <c r="T293" s="205"/>
      <c r="U293" s="208"/>
      <c r="V293" s="209"/>
      <c r="W293" s="210"/>
    </row>
    <row r="294" spans="1:23" ht="24" customHeight="1" x14ac:dyDescent="0.25">
      <c r="C294" s="39"/>
      <c r="D294" s="83" t="s">
        <v>152</v>
      </c>
      <c r="E294" s="46" t="s">
        <v>153</v>
      </c>
      <c r="F294" s="48"/>
      <c r="G294" s="49"/>
      <c r="H294" s="49"/>
      <c r="I294" s="49"/>
      <c r="J294" s="50"/>
      <c r="K294" s="202"/>
      <c r="L294" s="203"/>
      <c r="M294" s="203"/>
      <c r="N294" s="203"/>
      <c r="O294" s="204"/>
      <c r="P294" s="46" t="s">
        <v>20</v>
      </c>
      <c r="Q294" s="67">
        <v>3</v>
      </c>
      <c r="R294" s="205"/>
      <c r="S294" s="205"/>
      <c r="T294" s="205"/>
      <c r="U294" s="208"/>
      <c r="V294" s="209"/>
      <c r="W294" s="210"/>
    </row>
    <row r="295" spans="1:23" ht="24" customHeight="1" x14ac:dyDescent="0.25">
      <c r="C295" s="74"/>
      <c r="D295" s="83" t="s">
        <v>566</v>
      </c>
      <c r="E295" s="47"/>
      <c r="F295" s="48"/>
      <c r="G295" s="49"/>
      <c r="H295" s="49"/>
      <c r="I295" s="49"/>
      <c r="J295" s="50"/>
      <c r="K295" s="202"/>
      <c r="L295" s="203"/>
      <c r="M295" s="203"/>
      <c r="N295" s="203"/>
      <c r="O295" s="204"/>
      <c r="P295" s="46" t="s">
        <v>20</v>
      </c>
      <c r="Q295" s="67">
        <v>2</v>
      </c>
      <c r="R295" s="205"/>
      <c r="S295" s="205"/>
      <c r="T295" s="205"/>
      <c r="U295" s="208"/>
      <c r="V295" s="209"/>
      <c r="W295" s="210"/>
    </row>
    <row r="296" spans="1:23" ht="4.5" customHeight="1" x14ac:dyDescent="0.25">
      <c r="C296" s="41"/>
      <c r="D296" s="226"/>
      <c r="E296" s="226"/>
      <c r="F296" s="58"/>
      <c r="G296" s="58"/>
      <c r="H296" s="58"/>
      <c r="I296" s="58"/>
      <c r="J296" s="58"/>
      <c r="K296" s="60"/>
      <c r="L296" s="60"/>
      <c r="M296" s="60"/>
      <c r="N296" s="60"/>
      <c r="O296" s="60"/>
      <c r="P296" s="60"/>
      <c r="Q296" s="60"/>
      <c r="R296" s="60"/>
      <c r="S296" s="60"/>
      <c r="T296" s="60"/>
      <c r="U296" s="58"/>
      <c r="V296" s="58"/>
      <c r="W296" s="61"/>
    </row>
    <row r="297" spans="1:23" ht="12.75" customHeight="1" thickBot="1" x14ac:dyDescent="0.3">
      <c r="C297" s="41"/>
      <c r="D297" s="226"/>
      <c r="E297" s="226"/>
      <c r="F297" s="58"/>
      <c r="G297" s="58"/>
      <c r="H297" s="58"/>
      <c r="I297" s="58"/>
      <c r="J297" s="58"/>
      <c r="K297" s="60"/>
      <c r="L297" s="60"/>
      <c r="M297" s="60"/>
      <c r="N297" s="60"/>
      <c r="O297" s="60"/>
      <c r="P297" s="60"/>
      <c r="Q297" s="60"/>
      <c r="R297" s="60"/>
      <c r="S297" s="60"/>
      <c r="T297" s="60"/>
      <c r="U297" s="58"/>
      <c r="V297" s="58"/>
      <c r="W297" s="61"/>
    </row>
    <row r="298" spans="1:23" ht="14.25" customHeight="1" thickBot="1" x14ac:dyDescent="0.3">
      <c r="C298" s="42"/>
      <c r="D298" s="71"/>
      <c r="E298" s="71"/>
      <c r="F298" s="58"/>
      <c r="G298" s="63" t="s">
        <v>2</v>
      </c>
      <c r="H298" s="64" t="s">
        <v>3</v>
      </c>
      <c r="I298" s="63" t="s">
        <v>4</v>
      </c>
      <c r="J298" s="206" t="s">
        <v>5</v>
      </c>
      <c r="K298" s="207"/>
      <c r="L298" s="206" t="s">
        <v>6</v>
      </c>
      <c r="M298" s="207"/>
      <c r="N298" s="65" t="s">
        <v>7</v>
      </c>
      <c r="O298" s="269" t="str">
        <f>Обложка!N44</f>
        <v>Строительство нового корпуса Спортблок при КГУ "Комплекс школа-ясли-сад" отдела образования по району Самар УО ВКО, расположенного в ВКО, р.Самар, Кулынжонский сельский округ, с. Кулынжон</v>
      </c>
      <c r="P298" s="270"/>
      <c r="Q298" s="270"/>
      <c r="R298" s="270"/>
      <c r="S298" s="270"/>
      <c r="T298" s="270"/>
      <c r="U298" s="270"/>
      <c r="V298" s="271"/>
      <c r="W298" s="62" t="s">
        <v>4</v>
      </c>
    </row>
    <row r="299" spans="1:23" ht="14.25" customHeight="1" thickBot="1" x14ac:dyDescent="0.3">
      <c r="C299" s="42"/>
      <c r="D299" s="71"/>
      <c r="E299" s="71"/>
      <c r="F299" s="58"/>
      <c r="G299" s="63"/>
      <c r="H299" s="64"/>
      <c r="I299" s="63"/>
      <c r="J299" s="206"/>
      <c r="K299" s="207"/>
      <c r="L299" s="206"/>
      <c r="M299" s="207"/>
      <c r="N299" s="65"/>
      <c r="O299" s="272"/>
      <c r="P299" s="273"/>
      <c r="Q299" s="273"/>
      <c r="R299" s="273"/>
      <c r="S299" s="273"/>
      <c r="T299" s="273"/>
      <c r="U299" s="273"/>
      <c r="V299" s="274"/>
      <c r="W299" s="227">
        <f>W265+1</f>
        <v>9</v>
      </c>
    </row>
    <row r="300" spans="1:23" ht="14.25" customHeight="1" thickBot="1" x14ac:dyDescent="0.3">
      <c r="C300" s="42"/>
      <c r="D300" s="71"/>
      <c r="E300" s="71"/>
      <c r="F300" s="58"/>
      <c r="G300" s="63"/>
      <c r="H300" s="64"/>
      <c r="I300" s="63"/>
      <c r="J300" s="206"/>
      <c r="K300" s="207"/>
      <c r="L300" s="206"/>
      <c r="M300" s="207"/>
      <c r="N300" s="65"/>
      <c r="O300" s="275"/>
      <c r="P300" s="276"/>
      <c r="Q300" s="276"/>
      <c r="R300" s="276"/>
      <c r="S300" s="276"/>
      <c r="T300" s="276"/>
      <c r="U300" s="276"/>
      <c r="V300" s="277"/>
      <c r="W300" s="228"/>
    </row>
    <row r="301" spans="1:23" ht="30" customHeight="1" x14ac:dyDescent="0.25">
      <c r="A301" s="45" t="s">
        <v>31</v>
      </c>
      <c r="C301" s="233" t="s">
        <v>21</v>
      </c>
      <c r="D301" s="235" t="s">
        <v>22</v>
      </c>
      <c r="E301" s="235" t="s">
        <v>23</v>
      </c>
      <c r="F301" s="218" t="s">
        <v>24</v>
      </c>
      <c r="G301" s="219"/>
      <c r="H301" s="219"/>
      <c r="I301" s="219"/>
      <c r="J301" s="220"/>
      <c r="K301" s="218" t="s">
        <v>25</v>
      </c>
      <c r="L301" s="219"/>
      <c r="M301" s="219"/>
      <c r="N301" s="219"/>
      <c r="O301" s="220"/>
      <c r="P301" s="235" t="s">
        <v>26</v>
      </c>
      <c r="Q301" s="235" t="s">
        <v>3</v>
      </c>
      <c r="R301" s="218" t="s">
        <v>27</v>
      </c>
      <c r="S301" s="219"/>
      <c r="T301" s="220"/>
      <c r="U301" s="218" t="s">
        <v>28</v>
      </c>
      <c r="V301" s="219"/>
      <c r="W301" s="224"/>
    </row>
    <row r="302" spans="1:23" ht="49.5" customHeight="1" x14ac:dyDescent="0.25">
      <c r="C302" s="234"/>
      <c r="D302" s="236"/>
      <c r="E302" s="236"/>
      <c r="F302" s="221"/>
      <c r="G302" s="222"/>
      <c r="H302" s="222"/>
      <c r="I302" s="222"/>
      <c r="J302" s="223"/>
      <c r="K302" s="221"/>
      <c r="L302" s="222"/>
      <c r="M302" s="222"/>
      <c r="N302" s="222"/>
      <c r="O302" s="223"/>
      <c r="P302" s="236"/>
      <c r="Q302" s="236"/>
      <c r="R302" s="221"/>
      <c r="S302" s="222"/>
      <c r="T302" s="223"/>
      <c r="U302" s="221"/>
      <c r="V302" s="222"/>
      <c r="W302" s="225"/>
    </row>
    <row r="303" spans="1:23" ht="27.75" customHeight="1" x14ac:dyDescent="0.25">
      <c r="C303" s="37">
        <v>1</v>
      </c>
      <c r="D303" s="46">
        <v>2</v>
      </c>
      <c r="E303" s="46">
        <v>3</v>
      </c>
      <c r="F303" s="205">
        <v>4</v>
      </c>
      <c r="G303" s="205"/>
      <c r="H303" s="205"/>
      <c r="I303" s="205"/>
      <c r="J303" s="205"/>
      <c r="K303" s="205">
        <v>5</v>
      </c>
      <c r="L303" s="205"/>
      <c r="M303" s="205"/>
      <c r="N303" s="205"/>
      <c r="O303" s="205"/>
      <c r="P303" s="46">
        <v>6</v>
      </c>
      <c r="Q303" s="46">
        <v>7</v>
      </c>
      <c r="R303" s="205">
        <v>8</v>
      </c>
      <c r="S303" s="205"/>
      <c r="T303" s="205"/>
      <c r="U303" s="199">
        <v>9</v>
      </c>
      <c r="V303" s="200"/>
      <c r="W303" s="217"/>
    </row>
    <row r="304" spans="1:23" ht="24" customHeight="1" x14ac:dyDescent="0.25">
      <c r="C304" s="46"/>
      <c r="D304" s="70" t="s">
        <v>155</v>
      </c>
      <c r="E304" s="50"/>
      <c r="F304" s="48"/>
      <c r="G304" s="49"/>
      <c r="H304" s="49"/>
      <c r="I304" s="49"/>
      <c r="J304" s="50"/>
      <c r="K304" s="202"/>
      <c r="L304" s="203"/>
      <c r="M304" s="203"/>
      <c r="N304" s="203"/>
      <c r="O304" s="204"/>
      <c r="P304" s="46" t="s">
        <v>20</v>
      </c>
      <c r="Q304" s="67">
        <v>1</v>
      </c>
      <c r="R304" s="229"/>
      <c r="S304" s="229"/>
      <c r="T304" s="229"/>
      <c r="U304" s="208"/>
      <c r="V304" s="209"/>
      <c r="W304" s="210"/>
    </row>
    <row r="305" spans="3:23" ht="24" customHeight="1" x14ac:dyDescent="0.25">
      <c r="C305" s="39"/>
      <c r="D305" s="70" t="s">
        <v>156</v>
      </c>
      <c r="E305" s="47"/>
      <c r="F305" s="199"/>
      <c r="G305" s="200"/>
      <c r="H305" s="200"/>
      <c r="I305" s="200"/>
      <c r="J305" s="201"/>
      <c r="K305" s="202"/>
      <c r="L305" s="203"/>
      <c r="M305" s="203"/>
      <c r="N305" s="203"/>
      <c r="O305" s="204"/>
      <c r="P305" s="46" t="s">
        <v>20</v>
      </c>
      <c r="Q305" s="67">
        <v>2</v>
      </c>
      <c r="R305" s="229"/>
      <c r="S305" s="229"/>
      <c r="T305" s="229"/>
      <c r="U305" s="208"/>
      <c r="V305" s="209"/>
      <c r="W305" s="210"/>
    </row>
    <row r="306" spans="3:23" ht="24" customHeight="1" x14ac:dyDescent="0.25">
      <c r="C306" s="74"/>
      <c r="D306" s="83" t="s">
        <v>157</v>
      </c>
      <c r="E306" s="47"/>
      <c r="F306" s="199"/>
      <c r="G306" s="200"/>
      <c r="H306" s="200"/>
      <c r="I306" s="200"/>
      <c r="J306" s="201"/>
      <c r="K306" s="202"/>
      <c r="L306" s="203"/>
      <c r="M306" s="203"/>
      <c r="N306" s="203"/>
      <c r="O306" s="204"/>
      <c r="P306" s="46" t="s">
        <v>20</v>
      </c>
      <c r="Q306" s="67">
        <v>1</v>
      </c>
      <c r="R306" s="229"/>
      <c r="S306" s="229"/>
      <c r="T306" s="229"/>
      <c r="U306" s="237"/>
      <c r="V306" s="238"/>
      <c r="W306" s="239"/>
    </row>
    <row r="307" spans="3:23" ht="24" customHeight="1" x14ac:dyDescent="0.25">
      <c r="C307" s="39">
        <v>15</v>
      </c>
      <c r="D307" s="83" t="s">
        <v>567</v>
      </c>
      <c r="E307" s="47"/>
      <c r="F307" s="199"/>
      <c r="G307" s="200"/>
      <c r="H307" s="200"/>
      <c r="I307" s="200"/>
      <c r="J307" s="201"/>
      <c r="K307" s="205"/>
      <c r="L307" s="205"/>
      <c r="M307" s="205"/>
      <c r="N307" s="205"/>
      <c r="O307" s="205"/>
      <c r="P307" s="46" t="s">
        <v>20</v>
      </c>
      <c r="Q307" s="67">
        <v>2</v>
      </c>
      <c r="R307" s="229"/>
      <c r="S307" s="229"/>
      <c r="T307" s="229"/>
      <c r="U307" s="208"/>
      <c r="V307" s="209"/>
      <c r="W307" s="210"/>
    </row>
    <row r="308" spans="3:23" ht="24" customHeight="1" x14ac:dyDescent="0.25">
      <c r="C308" s="74">
        <v>16</v>
      </c>
      <c r="D308" s="83" t="s">
        <v>569</v>
      </c>
      <c r="E308" s="47" t="s">
        <v>570</v>
      </c>
      <c r="F308" s="199" t="s">
        <v>581</v>
      </c>
      <c r="G308" s="200"/>
      <c r="H308" s="200"/>
      <c r="I308" s="200"/>
      <c r="J308" s="201"/>
      <c r="K308" s="202" t="s">
        <v>568</v>
      </c>
      <c r="L308" s="203"/>
      <c r="M308" s="203"/>
      <c r="N308" s="203"/>
      <c r="O308" s="204"/>
      <c r="P308" s="46" t="s">
        <v>20</v>
      </c>
      <c r="Q308" s="56">
        <v>8</v>
      </c>
      <c r="R308" s="229"/>
      <c r="S308" s="229"/>
      <c r="T308" s="229"/>
      <c r="U308" s="237"/>
      <c r="V308" s="238"/>
      <c r="W308" s="239"/>
    </row>
    <row r="309" spans="3:23" ht="24" customHeight="1" x14ac:dyDescent="0.25">
      <c r="C309" s="94" t="s">
        <v>159</v>
      </c>
      <c r="D309" s="83" t="s">
        <v>582</v>
      </c>
      <c r="E309" s="109" t="s">
        <v>571</v>
      </c>
      <c r="F309" s="199"/>
      <c r="G309" s="200"/>
      <c r="H309" s="200"/>
      <c r="I309" s="200"/>
      <c r="J309" s="201"/>
      <c r="K309" s="202"/>
      <c r="L309" s="203"/>
      <c r="M309" s="203"/>
      <c r="N309" s="203"/>
      <c r="O309" s="204"/>
      <c r="P309" s="46" t="s">
        <v>20</v>
      </c>
      <c r="Q309" s="56">
        <v>8</v>
      </c>
      <c r="R309" s="229"/>
      <c r="S309" s="229"/>
      <c r="T309" s="229"/>
      <c r="U309" s="237"/>
      <c r="V309" s="238"/>
      <c r="W309" s="239"/>
    </row>
    <row r="310" spans="3:23" ht="24" customHeight="1" x14ac:dyDescent="0.25">
      <c r="C310" s="74">
        <v>17</v>
      </c>
      <c r="D310" s="83" t="s">
        <v>572</v>
      </c>
      <c r="E310" s="47" t="s">
        <v>574</v>
      </c>
      <c r="F310" s="199" t="s">
        <v>581</v>
      </c>
      <c r="G310" s="200"/>
      <c r="H310" s="200"/>
      <c r="I310" s="200"/>
      <c r="J310" s="201"/>
      <c r="K310" s="202" t="s">
        <v>568</v>
      </c>
      <c r="L310" s="203"/>
      <c r="M310" s="203"/>
      <c r="N310" s="203"/>
      <c r="O310" s="204"/>
      <c r="P310" s="46" t="s">
        <v>20</v>
      </c>
      <c r="Q310" s="56">
        <v>8</v>
      </c>
      <c r="R310" s="229"/>
      <c r="S310" s="229"/>
      <c r="T310" s="229"/>
      <c r="U310" s="237"/>
      <c r="V310" s="238"/>
      <c r="W310" s="239"/>
    </row>
    <row r="311" spans="3:23" ht="24" customHeight="1" x14ac:dyDescent="0.25">
      <c r="C311" s="94" t="s">
        <v>573</v>
      </c>
      <c r="D311" s="83" t="s">
        <v>582</v>
      </c>
      <c r="E311" s="262" t="s">
        <v>575</v>
      </c>
      <c r="F311" s="199"/>
      <c r="G311" s="200"/>
      <c r="H311" s="200"/>
      <c r="I311" s="200"/>
      <c r="J311" s="201"/>
      <c r="K311" s="202"/>
      <c r="L311" s="203"/>
      <c r="M311" s="203"/>
      <c r="N311" s="203"/>
      <c r="O311" s="204"/>
      <c r="P311" s="46" t="s">
        <v>20</v>
      </c>
      <c r="Q311" s="56">
        <v>4</v>
      </c>
      <c r="R311" s="229"/>
      <c r="S311" s="229"/>
      <c r="T311" s="229"/>
      <c r="U311" s="237"/>
      <c r="V311" s="238"/>
      <c r="W311" s="239"/>
    </row>
    <row r="312" spans="3:23" ht="24" customHeight="1" x14ac:dyDescent="0.25">
      <c r="C312" s="46">
        <v>18</v>
      </c>
      <c r="D312" s="83" t="s">
        <v>577</v>
      </c>
      <c r="E312" s="50" t="s">
        <v>576</v>
      </c>
      <c r="F312" s="199" t="s">
        <v>581</v>
      </c>
      <c r="G312" s="200"/>
      <c r="H312" s="200"/>
      <c r="I312" s="200"/>
      <c r="J312" s="201"/>
      <c r="K312" s="202" t="s">
        <v>583</v>
      </c>
      <c r="L312" s="203"/>
      <c r="M312" s="203"/>
      <c r="N312" s="203"/>
      <c r="O312" s="204"/>
      <c r="P312" s="46" t="s">
        <v>20</v>
      </c>
      <c r="Q312" s="56">
        <v>10</v>
      </c>
      <c r="R312" s="229"/>
      <c r="S312" s="229"/>
      <c r="T312" s="229"/>
      <c r="U312" s="237"/>
      <c r="V312" s="238"/>
      <c r="W312" s="239"/>
    </row>
    <row r="313" spans="3:23" ht="24" customHeight="1" x14ac:dyDescent="0.25">
      <c r="C313" s="94" t="s">
        <v>580</v>
      </c>
      <c r="D313" s="83" t="s">
        <v>578</v>
      </c>
      <c r="E313" s="50" t="s">
        <v>160</v>
      </c>
      <c r="F313" s="199" t="s">
        <v>258</v>
      </c>
      <c r="G313" s="200"/>
      <c r="H313" s="200"/>
      <c r="I313" s="200"/>
      <c r="J313" s="201"/>
      <c r="K313" s="202"/>
      <c r="L313" s="203"/>
      <c r="M313" s="203"/>
      <c r="N313" s="203"/>
      <c r="O313" s="204"/>
      <c r="P313" s="46" t="s">
        <v>97</v>
      </c>
      <c r="Q313" s="89" t="s">
        <v>584</v>
      </c>
      <c r="R313" s="202"/>
      <c r="S313" s="203"/>
      <c r="T313" s="204"/>
      <c r="U313" s="208"/>
      <c r="V313" s="209"/>
      <c r="W313" s="210"/>
    </row>
    <row r="314" spans="3:23" ht="24" customHeight="1" x14ac:dyDescent="0.25">
      <c r="C314" s="94"/>
      <c r="D314" s="83" t="s">
        <v>579</v>
      </c>
      <c r="E314" s="50"/>
      <c r="F314" s="199"/>
      <c r="G314" s="200"/>
      <c r="H314" s="200"/>
      <c r="I314" s="200"/>
      <c r="J314" s="201"/>
      <c r="K314" s="202"/>
      <c r="L314" s="203"/>
      <c r="M314" s="203"/>
      <c r="N314" s="203"/>
      <c r="O314" s="204"/>
      <c r="P314" s="46"/>
      <c r="Q314" s="67"/>
      <c r="R314" s="202"/>
      <c r="S314" s="203"/>
      <c r="T314" s="204"/>
      <c r="U314" s="208"/>
      <c r="V314" s="209"/>
      <c r="W314" s="210"/>
    </row>
    <row r="315" spans="3:23" ht="24" customHeight="1" x14ac:dyDescent="0.25">
      <c r="C315" s="46">
        <v>20</v>
      </c>
      <c r="D315" s="83" t="s">
        <v>162</v>
      </c>
      <c r="E315" s="46" t="s">
        <v>585</v>
      </c>
      <c r="F315" s="199" t="s">
        <v>164</v>
      </c>
      <c r="G315" s="200"/>
      <c r="H315" s="200"/>
      <c r="I315" s="200"/>
      <c r="J315" s="201"/>
      <c r="K315" s="51"/>
      <c r="L315" s="52"/>
      <c r="M315" s="52"/>
      <c r="N315" s="52"/>
      <c r="O315" s="53"/>
      <c r="P315" s="46" t="s">
        <v>20</v>
      </c>
      <c r="Q315" s="56">
        <v>3</v>
      </c>
      <c r="R315" s="202"/>
      <c r="S315" s="203"/>
      <c r="T315" s="204"/>
      <c r="U315" s="208"/>
      <c r="V315" s="209"/>
      <c r="W315" s="210"/>
    </row>
    <row r="316" spans="3:23" ht="24.75" customHeight="1" x14ac:dyDescent="0.25">
      <c r="C316" s="46">
        <v>21</v>
      </c>
      <c r="D316" s="83" t="s">
        <v>586</v>
      </c>
      <c r="E316" s="46" t="s">
        <v>163</v>
      </c>
      <c r="F316" s="199" t="s">
        <v>164</v>
      </c>
      <c r="G316" s="200"/>
      <c r="H316" s="200"/>
      <c r="I316" s="200"/>
      <c r="J316" s="201"/>
      <c r="K316" s="202"/>
      <c r="L316" s="203"/>
      <c r="M316" s="203"/>
      <c r="N316" s="203"/>
      <c r="O316" s="204"/>
      <c r="P316" s="46" t="s">
        <v>20</v>
      </c>
      <c r="Q316" s="56">
        <v>1</v>
      </c>
      <c r="R316" s="202"/>
      <c r="S316" s="203"/>
      <c r="T316" s="204"/>
      <c r="U316" s="208"/>
      <c r="V316" s="209"/>
      <c r="W316" s="210"/>
    </row>
    <row r="317" spans="3:23" ht="24.75" customHeight="1" x14ac:dyDescent="0.25">
      <c r="C317" s="46">
        <v>22</v>
      </c>
      <c r="D317" s="83" t="s">
        <v>587</v>
      </c>
      <c r="E317" s="50" t="s">
        <v>588</v>
      </c>
      <c r="F317" s="199" t="s">
        <v>158</v>
      </c>
      <c r="G317" s="200"/>
      <c r="H317" s="200"/>
      <c r="I317" s="200"/>
      <c r="J317" s="201"/>
      <c r="K317" s="202"/>
      <c r="L317" s="203"/>
      <c r="M317" s="203"/>
      <c r="N317" s="203"/>
      <c r="O317" s="204"/>
      <c r="P317" s="46" t="s">
        <v>20</v>
      </c>
      <c r="Q317" s="67">
        <v>9</v>
      </c>
      <c r="R317" s="202"/>
      <c r="S317" s="203"/>
      <c r="T317" s="204"/>
      <c r="U317" s="208"/>
      <c r="V317" s="209"/>
      <c r="W317" s="210"/>
    </row>
    <row r="318" spans="3:23" ht="24.75" customHeight="1" x14ac:dyDescent="0.25">
      <c r="C318" s="94" t="s">
        <v>589</v>
      </c>
      <c r="D318" s="83" t="s">
        <v>578</v>
      </c>
      <c r="E318" s="50" t="s">
        <v>160</v>
      </c>
      <c r="F318" s="199" t="s">
        <v>258</v>
      </c>
      <c r="G318" s="200"/>
      <c r="H318" s="200"/>
      <c r="I318" s="200"/>
      <c r="J318" s="201"/>
      <c r="K318" s="202"/>
      <c r="L318" s="203"/>
      <c r="M318" s="203"/>
      <c r="N318" s="203"/>
      <c r="O318" s="204"/>
      <c r="P318" s="46" t="s">
        <v>97</v>
      </c>
      <c r="Q318" s="89" t="s">
        <v>590</v>
      </c>
      <c r="R318" s="202"/>
      <c r="S318" s="203"/>
      <c r="T318" s="204"/>
      <c r="U318" s="208"/>
      <c r="V318" s="209"/>
      <c r="W318" s="210"/>
    </row>
    <row r="319" spans="3:23" ht="27" customHeight="1" x14ac:dyDescent="0.25">
      <c r="C319" s="46"/>
      <c r="D319" s="83" t="s">
        <v>579</v>
      </c>
      <c r="E319" s="50"/>
      <c r="F319" s="199"/>
      <c r="G319" s="200"/>
      <c r="H319" s="200"/>
      <c r="I319" s="200"/>
      <c r="J319" s="201"/>
      <c r="K319" s="202"/>
      <c r="L319" s="203"/>
      <c r="M319" s="203"/>
      <c r="N319" s="203"/>
      <c r="O319" s="204"/>
      <c r="P319" s="46"/>
      <c r="Q319" s="67"/>
      <c r="R319" s="202"/>
      <c r="S319" s="203"/>
      <c r="T319" s="204"/>
      <c r="U319" s="208"/>
      <c r="V319" s="209"/>
      <c r="W319" s="210"/>
    </row>
    <row r="320" spans="3:23" ht="24" customHeight="1" x14ac:dyDescent="0.25">
      <c r="C320" s="46">
        <v>23</v>
      </c>
      <c r="D320" s="83" t="s">
        <v>167</v>
      </c>
      <c r="E320" s="50" t="s">
        <v>591</v>
      </c>
      <c r="F320" s="199" t="s">
        <v>168</v>
      </c>
      <c r="G320" s="200"/>
      <c r="H320" s="200"/>
      <c r="I320" s="200"/>
      <c r="J320" s="201"/>
      <c r="K320" s="202"/>
      <c r="L320" s="203"/>
      <c r="M320" s="203"/>
      <c r="N320" s="203"/>
      <c r="O320" s="204"/>
      <c r="P320" s="46" t="s">
        <v>20</v>
      </c>
      <c r="Q320" s="89" t="s">
        <v>592</v>
      </c>
      <c r="R320" s="202"/>
      <c r="S320" s="203"/>
      <c r="T320" s="204"/>
      <c r="U320" s="208"/>
      <c r="V320" s="209"/>
      <c r="W320" s="210"/>
    </row>
    <row r="321" spans="3:23" ht="25.5" customHeight="1" x14ac:dyDescent="0.25">
      <c r="C321" s="46">
        <v>24</v>
      </c>
      <c r="D321" s="83" t="s">
        <v>177</v>
      </c>
      <c r="E321" s="107" t="s">
        <v>593</v>
      </c>
      <c r="F321" s="199" t="s">
        <v>595</v>
      </c>
      <c r="G321" s="200"/>
      <c r="H321" s="200"/>
      <c r="I321" s="200"/>
      <c r="J321" s="201"/>
      <c r="K321" s="202"/>
      <c r="L321" s="203"/>
      <c r="M321" s="203"/>
      <c r="N321" s="203"/>
      <c r="O321" s="204"/>
      <c r="P321" s="46" t="s">
        <v>20</v>
      </c>
      <c r="Q321" s="67">
        <v>1</v>
      </c>
      <c r="R321" s="229"/>
      <c r="S321" s="229"/>
      <c r="T321" s="229"/>
      <c r="U321" s="208"/>
      <c r="V321" s="209"/>
      <c r="W321" s="210"/>
    </row>
    <row r="322" spans="3:23" ht="25.5" customHeight="1" x14ac:dyDescent="0.25">
      <c r="C322" s="94" t="s">
        <v>597</v>
      </c>
      <c r="D322" s="83" t="s">
        <v>180</v>
      </c>
      <c r="E322" s="50" t="s">
        <v>178</v>
      </c>
      <c r="F322" s="199"/>
      <c r="G322" s="200"/>
      <c r="H322" s="200"/>
      <c r="I322" s="200"/>
      <c r="J322" s="201"/>
      <c r="K322" s="202" t="s">
        <v>124</v>
      </c>
      <c r="L322" s="203"/>
      <c r="M322" s="203"/>
      <c r="N322" s="203"/>
      <c r="O322" s="204"/>
      <c r="P322" s="46"/>
      <c r="Q322" s="67"/>
      <c r="R322" s="51"/>
      <c r="S322" s="52"/>
      <c r="T322" s="53"/>
      <c r="U322" s="199"/>
      <c r="V322" s="200"/>
      <c r="W322" s="217"/>
    </row>
    <row r="323" spans="3:23" ht="24" customHeight="1" x14ac:dyDescent="0.25">
      <c r="C323" s="46"/>
      <c r="D323" s="83" t="s">
        <v>179</v>
      </c>
      <c r="E323" s="50"/>
      <c r="F323" s="199"/>
      <c r="G323" s="200"/>
      <c r="H323" s="200"/>
      <c r="I323" s="200"/>
      <c r="J323" s="201"/>
      <c r="K323" s="202"/>
      <c r="L323" s="203"/>
      <c r="M323" s="203"/>
      <c r="N323" s="203"/>
      <c r="O323" s="204"/>
      <c r="P323" s="46"/>
      <c r="Q323" s="67"/>
      <c r="R323" s="229"/>
      <c r="S323" s="229"/>
      <c r="T323" s="229"/>
      <c r="U323" s="208"/>
      <c r="V323" s="209"/>
      <c r="W323" s="210"/>
    </row>
    <row r="324" spans="3:23" ht="24" customHeight="1" x14ac:dyDescent="0.25">
      <c r="C324" s="46">
        <v>25</v>
      </c>
      <c r="D324" s="83" t="s">
        <v>177</v>
      </c>
      <c r="E324" s="107" t="s">
        <v>594</v>
      </c>
      <c r="F324" s="199" t="s">
        <v>596</v>
      </c>
      <c r="G324" s="200"/>
      <c r="H324" s="200"/>
      <c r="I324" s="200"/>
      <c r="J324" s="201"/>
      <c r="K324" s="202"/>
      <c r="L324" s="203"/>
      <c r="M324" s="203"/>
      <c r="N324" s="203"/>
      <c r="O324" s="204"/>
      <c r="P324" s="46" t="s">
        <v>20</v>
      </c>
      <c r="Q324" s="67">
        <v>1</v>
      </c>
      <c r="R324" s="229"/>
      <c r="S324" s="229"/>
      <c r="T324" s="229"/>
      <c r="U324" s="208"/>
      <c r="V324" s="209"/>
      <c r="W324" s="210"/>
    </row>
    <row r="325" spans="3:23" ht="24" customHeight="1" x14ac:dyDescent="0.25">
      <c r="C325" s="94" t="s">
        <v>599</v>
      </c>
      <c r="D325" s="83" t="s">
        <v>180</v>
      </c>
      <c r="E325" s="50" t="s">
        <v>178</v>
      </c>
      <c r="F325" s="199"/>
      <c r="G325" s="200"/>
      <c r="H325" s="200"/>
      <c r="I325" s="200"/>
      <c r="J325" s="201"/>
      <c r="K325" s="202" t="s">
        <v>124</v>
      </c>
      <c r="L325" s="203"/>
      <c r="M325" s="203"/>
      <c r="N325" s="203"/>
      <c r="O325" s="204"/>
      <c r="P325" s="46"/>
      <c r="Q325" s="56"/>
      <c r="R325" s="229"/>
      <c r="S325" s="229"/>
      <c r="T325" s="229"/>
      <c r="U325" s="208"/>
      <c r="V325" s="209"/>
      <c r="W325" s="210"/>
    </row>
    <row r="326" spans="3:23" ht="24" customHeight="1" x14ac:dyDescent="0.25">
      <c r="C326" s="39"/>
      <c r="D326" s="83" t="s">
        <v>179</v>
      </c>
      <c r="E326" s="50"/>
      <c r="F326" s="199"/>
      <c r="G326" s="200"/>
      <c r="H326" s="200"/>
      <c r="I326" s="200"/>
      <c r="J326" s="201"/>
      <c r="K326" s="202"/>
      <c r="L326" s="203"/>
      <c r="M326" s="203"/>
      <c r="N326" s="203"/>
      <c r="O326" s="204"/>
      <c r="P326" s="46"/>
      <c r="Q326" s="67"/>
      <c r="R326" s="229"/>
      <c r="S326" s="229"/>
      <c r="T326" s="229"/>
      <c r="U326" s="208"/>
      <c r="V326" s="209"/>
      <c r="W326" s="210"/>
    </row>
    <row r="327" spans="3:23" ht="24" customHeight="1" x14ac:dyDescent="0.25">
      <c r="C327" s="74">
        <v>26</v>
      </c>
      <c r="D327" s="83" t="s">
        <v>177</v>
      </c>
      <c r="E327" s="107" t="s">
        <v>600</v>
      </c>
      <c r="F327" s="199" t="s">
        <v>601</v>
      </c>
      <c r="G327" s="200"/>
      <c r="H327" s="200"/>
      <c r="I327" s="200"/>
      <c r="J327" s="201"/>
      <c r="K327" s="202"/>
      <c r="L327" s="203"/>
      <c r="M327" s="203"/>
      <c r="N327" s="203"/>
      <c r="O327" s="204"/>
      <c r="P327" s="46" t="s">
        <v>20</v>
      </c>
      <c r="Q327" s="67">
        <v>3</v>
      </c>
      <c r="R327" s="229"/>
      <c r="S327" s="229"/>
      <c r="T327" s="229"/>
      <c r="U327" s="208"/>
      <c r="V327" s="209"/>
      <c r="W327" s="210"/>
    </row>
    <row r="328" spans="3:23" ht="24" customHeight="1" x14ac:dyDescent="0.25">
      <c r="C328" s="94" t="s">
        <v>598</v>
      </c>
      <c r="D328" s="83" t="s">
        <v>180</v>
      </c>
      <c r="E328" s="50" t="s">
        <v>178</v>
      </c>
      <c r="F328" s="199"/>
      <c r="G328" s="200"/>
      <c r="H328" s="200"/>
      <c r="I328" s="200"/>
      <c r="J328" s="201"/>
      <c r="K328" s="202" t="s">
        <v>124</v>
      </c>
      <c r="L328" s="203"/>
      <c r="M328" s="203"/>
      <c r="N328" s="203"/>
      <c r="O328" s="204"/>
      <c r="P328" s="46"/>
      <c r="Q328" s="56"/>
      <c r="R328" s="229"/>
      <c r="S328" s="229"/>
      <c r="T328" s="229"/>
      <c r="U328" s="208"/>
      <c r="V328" s="209"/>
      <c r="W328" s="210"/>
    </row>
    <row r="329" spans="3:23" ht="24" customHeight="1" x14ac:dyDescent="0.25">
      <c r="C329" s="74"/>
      <c r="D329" s="83" t="s">
        <v>179</v>
      </c>
      <c r="E329" s="50"/>
      <c r="F329" s="199"/>
      <c r="G329" s="200"/>
      <c r="H329" s="200"/>
      <c r="I329" s="200"/>
      <c r="J329" s="201"/>
      <c r="K329" s="202"/>
      <c r="L329" s="203"/>
      <c r="M329" s="203"/>
      <c r="N329" s="203"/>
      <c r="O329" s="204"/>
      <c r="P329" s="46"/>
      <c r="Q329" s="67"/>
      <c r="R329" s="202"/>
      <c r="S329" s="203"/>
      <c r="T329" s="204"/>
      <c r="U329" s="199"/>
      <c r="V329" s="200"/>
      <c r="W329" s="217"/>
    </row>
    <row r="330" spans="3:23" ht="4.5" customHeight="1" x14ac:dyDescent="0.25">
      <c r="C330" s="41"/>
      <c r="D330" s="226"/>
      <c r="E330" s="226"/>
      <c r="F330" s="58"/>
      <c r="G330" s="58"/>
      <c r="H330" s="58"/>
      <c r="I330" s="58"/>
      <c r="J330" s="58"/>
      <c r="K330" s="60"/>
      <c r="L330" s="60"/>
      <c r="M330" s="60"/>
      <c r="N330" s="60"/>
      <c r="O330" s="60"/>
      <c r="P330" s="60"/>
      <c r="Q330" s="60"/>
      <c r="R330" s="60"/>
      <c r="S330" s="60"/>
      <c r="T330" s="60"/>
      <c r="U330" s="58"/>
      <c r="V330" s="58"/>
      <c r="W330" s="61"/>
    </row>
    <row r="331" spans="3:23" ht="12.75" customHeight="1" thickBot="1" x14ac:dyDescent="0.3">
      <c r="C331" s="41"/>
      <c r="D331" s="226"/>
      <c r="E331" s="226"/>
      <c r="F331" s="58"/>
      <c r="G331" s="58"/>
      <c r="H331" s="58"/>
      <c r="I331" s="58"/>
      <c r="J331" s="58"/>
      <c r="K331" s="60"/>
      <c r="L331" s="60"/>
      <c r="M331" s="60"/>
      <c r="N331" s="60"/>
      <c r="O331" s="60"/>
      <c r="P331" s="60"/>
      <c r="Q331" s="60"/>
      <c r="R331" s="60"/>
      <c r="S331" s="60"/>
      <c r="T331" s="60"/>
      <c r="U331" s="58"/>
      <c r="V331" s="58"/>
      <c r="W331" s="61"/>
    </row>
    <row r="332" spans="3:23" ht="14.25" customHeight="1" thickBot="1" x14ac:dyDescent="0.3">
      <c r="C332" s="42"/>
      <c r="D332" s="71"/>
      <c r="E332" s="71"/>
      <c r="F332" s="58"/>
      <c r="G332" s="63" t="s">
        <v>2</v>
      </c>
      <c r="H332" s="64" t="s">
        <v>3</v>
      </c>
      <c r="I332" s="63" t="s">
        <v>4</v>
      </c>
      <c r="J332" s="206" t="s">
        <v>5</v>
      </c>
      <c r="K332" s="207"/>
      <c r="L332" s="206" t="s">
        <v>6</v>
      </c>
      <c r="M332" s="207"/>
      <c r="N332" s="65" t="s">
        <v>7</v>
      </c>
      <c r="O332" s="269" t="str">
        <f>Обложка!N44</f>
        <v>Строительство нового корпуса Спортблок при КГУ "Комплекс школа-ясли-сад" отдела образования по району Самар УО ВКО, расположенного в ВКО, р.Самар, Кулынжонский сельский округ, с. Кулынжон</v>
      </c>
      <c r="P332" s="270"/>
      <c r="Q332" s="270"/>
      <c r="R332" s="270"/>
      <c r="S332" s="270"/>
      <c r="T332" s="270"/>
      <c r="U332" s="270"/>
      <c r="V332" s="271"/>
      <c r="W332" s="62" t="s">
        <v>4</v>
      </c>
    </row>
    <row r="333" spans="3:23" ht="14.25" customHeight="1" thickBot="1" x14ac:dyDescent="0.3">
      <c r="C333" s="42"/>
      <c r="D333" s="71"/>
      <c r="E333" s="71"/>
      <c r="F333" s="58"/>
      <c r="G333" s="63"/>
      <c r="H333" s="64"/>
      <c r="I333" s="63"/>
      <c r="J333" s="206"/>
      <c r="K333" s="207"/>
      <c r="L333" s="206"/>
      <c r="M333" s="207"/>
      <c r="N333" s="65"/>
      <c r="O333" s="272"/>
      <c r="P333" s="273"/>
      <c r="Q333" s="273"/>
      <c r="R333" s="273"/>
      <c r="S333" s="273"/>
      <c r="T333" s="273"/>
      <c r="U333" s="273"/>
      <c r="V333" s="274"/>
      <c r="W333" s="227">
        <f>W299+1</f>
        <v>10</v>
      </c>
    </row>
    <row r="334" spans="3:23" ht="14.25" customHeight="1" thickBot="1" x14ac:dyDescent="0.3">
      <c r="C334" s="42"/>
      <c r="D334" s="71"/>
      <c r="E334" s="71"/>
      <c r="F334" s="58"/>
      <c r="G334" s="63"/>
      <c r="H334" s="64"/>
      <c r="I334" s="63"/>
      <c r="J334" s="206"/>
      <c r="K334" s="207"/>
      <c r="L334" s="206"/>
      <c r="M334" s="207"/>
      <c r="N334" s="65"/>
      <c r="O334" s="275"/>
      <c r="P334" s="276"/>
      <c r="Q334" s="276"/>
      <c r="R334" s="276"/>
      <c r="S334" s="276"/>
      <c r="T334" s="276"/>
      <c r="U334" s="276"/>
      <c r="V334" s="277"/>
      <c r="W334" s="228"/>
    </row>
    <row r="335" spans="3:23" ht="30" customHeight="1" x14ac:dyDescent="0.25">
      <c r="C335" s="233" t="s">
        <v>21</v>
      </c>
      <c r="D335" s="235" t="s">
        <v>22</v>
      </c>
      <c r="E335" s="235" t="s">
        <v>23</v>
      </c>
      <c r="F335" s="218" t="s">
        <v>24</v>
      </c>
      <c r="G335" s="219"/>
      <c r="H335" s="219"/>
      <c r="I335" s="219"/>
      <c r="J335" s="220"/>
      <c r="K335" s="218" t="s">
        <v>25</v>
      </c>
      <c r="L335" s="219"/>
      <c r="M335" s="219"/>
      <c r="N335" s="219"/>
      <c r="O335" s="220"/>
      <c r="P335" s="235" t="s">
        <v>26</v>
      </c>
      <c r="Q335" s="235" t="s">
        <v>3</v>
      </c>
      <c r="R335" s="218" t="s">
        <v>27</v>
      </c>
      <c r="S335" s="219"/>
      <c r="T335" s="220"/>
      <c r="U335" s="218" t="s">
        <v>28</v>
      </c>
      <c r="V335" s="219"/>
      <c r="W335" s="224"/>
    </row>
    <row r="336" spans="3:23" ht="49.5" customHeight="1" x14ac:dyDescent="0.25">
      <c r="C336" s="234"/>
      <c r="D336" s="236"/>
      <c r="E336" s="236"/>
      <c r="F336" s="221"/>
      <c r="G336" s="222"/>
      <c r="H336" s="222"/>
      <c r="I336" s="222"/>
      <c r="J336" s="223"/>
      <c r="K336" s="221"/>
      <c r="L336" s="222"/>
      <c r="M336" s="222"/>
      <c r="N336" s="222"/>
      <c r="O336" s="223"/>
      <c r="P336" s="236"/>
      <c r="Q336" s="236"/>
      <c r="R336" s="221"/>
      <c r="S336" s="222"/>
      <c r="T336" s="223"/>
      <c r="U336" s="221"/>
      <c r="V336" s="222"/>
      <c r="W336" s="225"/>
    </row>
    <row r="337" spans="3:23" ht="27.75" customHeight="1" x14ac:dyDescent="0.25">
      <c r="C337" s="37">
        <v>1</v>
      </c>
      <c r="D337" s="46">
        <v>2</v>
      </c>
      <c r="E337" s="46">
        <v>3</v>
      </c>
      <c r="F337" s="205">
        <v>4</v>
      </c>
      <c r="G337" s="205"/>
      <c r="H337" s="205"/>
      <c r="I337" s="205"/>
      <c r="J337" s="205"/>
      <c r="K337" s="205">
        <v>5</v>
      </c>
      <c r="L337" s="205"/>
      <c r="M337" s="205"/>
      <c r="N337" s="205"/>
      <c r="O337" s="205"/>
      <c r="P337" s="46">
        <v>6</v>
      </c>
      <c r="Q337" s="46">
        <v>7</v>
      </c>
      <c r="R337" s="205">
        <v>8</v>
      </c>
      <c r="S337" s="205"/>
      <c r="T337" s="205"/>
      <c r="U337" s="199">
        <v>9</v>
      </c>
      <c r="V337" s="200"/>
      <c r="W337" s="217"/>
    </row>
    <row r="338" spans="3:23" ht="24" customHeight="1" x14ac:dyDescent="0.25">
      <c r="C338" s="46">
        <v>27</v>
      </c>
      <c r="D338" s="83" t="s">
        <v>172</v>
      </c>
      <c r="E338" s="50" t="s">
        <v>173</v>
      </c>
      <c r="F338" s="199" t="s">
        <v>170</v>
      </c>
      <c r="G338" s="200"/>
      <c r="H338" s="200"/>
      <c r="I338" s="200"/>
      <c r="J338" s="201"/>
      <c r="K338" s="202"/>
      <c r="L338" s="203"/>
      <c r="M338" s="203"/>
      <c r="N338" s="203"/>
      <c r="O338" s="204"/>
      <c r="P338" s="46" t="s">
        <v>20</v>
      </c>
      <c r="Q338" s="67">
        <v>4</v>
      </c>
      <c r="R338" s="229"/>
      <c r="S338" s="229"/>
      <c r="T338" s="229"/>
      <c r="U338" s="208"/>
      <c r="V338" s="209"/>
      <c r="W338" s="210"/>
    </row>
    <row r="339" spans="3:23" ht="24" customHeight="1" x14ac:dyDescent="0.25">
      <c r="C339" s="46">
        <v>28</v>
      </c>
      <c r="D339" s="46" t="s">
        <v>169</v>
      </c>
      <c r="E339" s="50" t="s">
        <v>174</v>
      </c>
      <c r="F339" s="199" t="s">
        <v>170</v>
      </c>
      <c r="G339" s="200"/>
      <c r="H339" s="200"/>
      <c r="I339" s="200"/>
      <c r="J339" s="201"/>
      <c r="K339" s="202"/>
      <c r="L339" s="203"/>
      <c r="M339" s="203"/>
      <c r="N339" s="203"/>
      <c r="O339" s="204"/>
      <c r="P339" s="46" t="s">
        <v>20</v>
      </c>
      <c r="Q339" s="67">
        <v>4</v>
      </c>
      <c r="R339" s="229"/>
      <c r="S339" s="229"/>
      <c r="T339" s="229"/>
      <c r="U339" s="208"/>
      <c r="V339" s="209"/>
      <c r="W339" s="210"/>
    </row>
    <row r="340" spans="3:23" ht="24" customHeight="1" x14ac:dyDescent="0.25">
      <c r="C340" s="46">
        <v>29</v>
      </c>
      <c r="D340" s="83" t="s">
        <v>602</v>
      </c>
      <c r="E340" s="50" t="s">
        <v>603</v>
      </c>
      <c r="F340" s="199" t="s">
        <v>176</v>
      </c>
      <c r="G340" s="200"/>
      <c r="H340" s="200"/>
      <c r="I340" s="200"/>
      <c r="J340" s="201"/>
      <c r="K340" s="202"/>
      <c r="L340" s="203"/>
      <c r="M340" s="203"/>
      <c r="N340" s="203"/>
      <c r="O340" s="204"/>
      <c r="P340" s="46" t="s">
        <v>20</v>
      </c>
      <c r="Q340" s="67">
        <v>8</v>
      </c>
      <c r="R340" s="229"/>
      <c r="S340" s="229"/>
      <c r="T340" s="229"/>
      <c r="U340" s="237"/>
      <c r="V340" s="238"/>
      <c r="W340" s="239"/>
    </row>
    <row r="341" spans="3:23" ht="24" customHeight="1" x14ac:dyDescent="0.25">
      <c r="C341" s="46">
        <v>30</v>
      </c>
      <c r="D341" s="46" t="s">
        <v>169</v>
      </c>
      <c r="E341" s="50" t="s">
        <v>604</v>
      </c>
      <c r="F341" s="199" t="s">
        <v>176</v>
      </c>
      <c r="G341" s="200"/>
      <c r="H341" s="200"/>
      <c r="I341" s="200"/>
      <c r="J341" s="201"/>
      <c r="K341" s="202"/>
      <c r="L341" s="203"/>
      <c r="M341" s="203"/>
      <c r="N341" s="203"/>
      <c r="O341" s="204"/>
      <c r="P341" s="46" t="s">
        <v>20</v>
      </c>
      <c r="Q341" s="67">
        <v>1</v>
      </c>
      <c r="R341" s="229"/>
      <c r="S341" s="229"/>
      <c r="T341" s="229"/>
      <c r="U341" s="208"/>
      <c r="V341" s="209"/>
      <c r="W341" s="210"/>
    </row>
    <row r="342" spans="3:23" ht="24" customHeight="1" x14ac:dyDescent="0.25">
      <c r="C342" s="46">
        <v>31</v>
      </c>
      <c r="D342" s="83" t="s">
        <v>175</v>
      </c>
      <c r="E342" s="50" t="s">
        <v>171</v>
      </c>
      <c r="F342" s="199" t="s">
        <v>176</v>
      </c>
      <c r="G342" s="200"/>
      <c r="H342" s="200"/>
      <c r="I342" s="200"/>
      <c r="J342" s="201"/>
      <c r="K342" s="202"/>
      <c r="L342" s="203"/>
      <c r="M342" s="203"/>
      <c r="N342" s="203"/>
      <c r="O342" s="204"/>
      <c r="P342" s="46" t="s">
        <v>20</v>
      </c>
      <c r="Q342" s="67">
        <v>1</v>
      </c>
      <c r="R342" s="229"/>
      <c r="S342" s="229"/>
      <c r="T342" s="229"/>
      <c r="U342" s="237"/>
      <c r="V342" s="238"/>
      <c r="W342" s="239"/>
    </row>
    <row r="343" spans="3:23" ht="24" customHeight="1" x14ac:dyDescent="0.25">
      <c r="C343" s="46">
        <v>32</v>
      </c>
      <c r="D343" s="46" t="s">
        <v>169</v>
      </c>
      <c r="E343" s="50" t="s">
        <v>605</v>
      </c>
      <c r="F343" s="199" t="s">
        <v>176</v>
      </c>
      <c r="G343" s="200"/>
      <c r="H343" s="200"/>
      <c r="I343" s="200"/>
      <c r="J343" s="201"/>
      <c r="K343" s="202"/>
      <c r="L343" s="203"/>
      <c r="M343" s="203"/>
      <c r="N343" s="203"/>
      <c r="O343" s="204"/>
      <c r="P343" s="46" t="s">
        <v>20</v>
      </c>
      <c r="Q343" s="67">
        <v>1</v>
      </c>
      <c r="R343" s="229"/>
      <c r="S343" s="229"/>
      <c r="T343" s="229"/>
      <c r="U343" s="237"/>
      <c r="V343" s="238"/>
      <c r="W343" s="239"/>
    </row>
    <row r="344" spans="3:23" ht="24" customHeight="1" x14ac:dyDescent="0.25">
      <c r="C344" s="46"/>
      <c r="D344" s="83"/>
      <c r="E344" s="50"/>
      <c r="F344" s="199"/>
      <c r="G344" s="200"/>
      <c r="H344" s="200"/>
      <c r="I344" s="200"/>
      <c r="J344" s="201"/>
      <c r="K344" s="202"/>
      <c r="L344" s="203"/>
      <c r="M344" s="203"/>
      <c r="N344" s="203"/>
      <c r="O344" s="204"/>
      <c r="P344" s="46"/>
      <c r="Q344" s="67"/>
      <c r="R344" s="229"/>
      <c r="S344" s="229"/>
      <c r="T344" s="229"/>
      <c r="U344" s="237"/>
      <c r="V344" s="238"/>
      <c r="W344" s="239"/>
    </row>
    <row r="345" spans="3:23" ht="24" customHeight="1" x14ac:dyDescent="0.25">
      <c r="C345" s="46">
        <v>33</v>
      </c>
      <c r="D345" s="83" t="s">
        <v>181</v>
      </c>
      <c r="E345" s="47" t="s">
        <v>182</v>
      </c>
      <c r="F345" s="199" t="s">
        <v>183</v>
      </c>
      <c r="G345" s="200"/>
      <c r="H345" s="200"/>
      <c r="I345" s="200"/>
      <c r="J345" s="201"/>
      <c r="K345" s="202"/>
      <c r="L345" s="203"/>
      <c r="M345" s="203"/>
      <c r="N345" s="203"/>
      <c r="O345" s="204"/>
      <c r="P345" s="46" t="s">
        <v>20</v>
      </c>
      <c r="Q345" s="67">
        <v>27</v>
      </c>
      <c r="R345" s="229"/>
      <c r="S345" s="229"/>
      <c r="T345" s="229"/>
      <c r="U345" s="237"/>
      <c r="V345" s="238"/>
      <c r="W345" s="239"/>
    </row>
    <row r="346" spans="3:23" ht="24" customHeight="1" x14ac:dyDescent="0.25">
      <c r="C346" s="46"/>
      <c r="D346" s="83" t="s">
        <v>184</v>
      </c>
      <c r="E346" s="50"/>
      <c r="F346" s="199"/>
      <c r="G346" s="200"/>
      <c r="H346" s="200"/>
      <c r="I346" s="200"/>
      <c r="J346" s="201"/>
      <c r="K346" s="202"/>
      <c r="L346" s="203"/>
      <c r="M346" s="203"/>
      <c r="N346" s="203"/>
      <c r="O346" s="204"/>
      <c r="P346" s="46"/>
      <c r="Q346" s="67"/>
      <c r="R346" s="229"/>
      <c r="S346" s="229"/>
      <c r="T346" s="229"/>
      <c r="U346" s="237"/>
      <c r="V346" s="238"/>
      <c r="W346" s="239"/>
    </row>
    <row r="347" spans="3:23" ht="24" customHeight="1" x14ac:dyDescent="0.25">
      <c r="C347" s="46">
        <v>34</v>
      </c>
      <c r="D347" s="85" t="s">
        <v>185</v>
      </c>
      <c r="E347" s="47" t="s">
        <v>160</v>
      </c>
      <c r="F347" s="199" t="s">
        <v>186</v>
      </c>
      <c r="G347" s="200"/>
      <c r="H347" s="200"/>
      <c r="I347" s="200"/>
      <c r="J347" s="201"/>
      <c r="K347" s="51"/>
      <c r="L347" s="52"/>
      <c r="M347" s="52"/>
      <c r="N347" s="52"/>
      <c r="O347" s="53"/>
      <c r="P347" s="46" t="s">
        <v>32</v>
      </c>
      <c r="Q347" s="86">
        <v>12</v>
      </c>
      <c r="R347" s="202"/>
      <c r="S347" s="203"/>
      <c r="T347" s="204"/>
      <c r="U347" s="208" t="s">
        <v>202</v>
      </c>
      <c r="V347" s="209"/>
      <c r="W347" s="210"/>
    </row>
    <row r="348" spans="3:23" ht="24" customHeight="1" x14ac:dyDescent="0.25">
      <c r="C348" s="46">
        <v>35</v>
      </c>
      <c r="D348" s="85" t="s">
        <v>187</v>
      </c>
      <c r="E348" s="47" t="s">
        <v>160</v>
      </c>
      <c r="F348" s="199" t="s">
        <v>186</v>
      </c>
      <c r="G348" s="200"/>
      <c r="H348" s="200"/>
      <c r="I348" s="200"/>
      <c r="J348" s="201"/>
      <c r="K348" s="51"/>
      <c r="L348" s="52"/>
      <c r="M348" s="52"/>
      <c r="N348" s="52"/>
      <c r="O348" s="53"/>
      <c r="P348" s="46" t="s">
        <v>32</v>
      </c>
      <c r="Q348" s="86">
        <v>27</v>
      </c>
      <c r="R348" s="202"/>
      <c r="S348" s="203"/>
      <c r="T348" s="204"/>
      <c r="U348" s="208" t="s">
        <v>606</v>
      </c>
      <c r="V348" s="209"/>
      <c r="W348" s="210"/>
    </row>
    <row r="349" spans="3:23" ht="24" customHeight="1" x14ac:dyDescent="0.25">
      <c r="C349" s="46">
        <v>36</v>
      </c>
      <c r="D349" s="85" t="s">
        <v>188</v>
      </c>
      <c r="E349" s="47" t="s">
        <v>160</v>
      </c>
      <c r="F349" s="199" t="s">
        <v>186</v>
      </c>
      <c r="G349" s="200"/>
      <c r="H349" s="200"/>
      <c r="I349" s="200"/>
      <c r="J349" s="201"/>
      <c r="K349" s="51"/>
      <c r="L349" s="52"/>
      <c r="M349" s="52"/>
      <c r="N349" s="52"/>
      <c r="O349" s="53"/>
      <c r="P349" s="46" t="s">
        <v>32</v>
      </c>
      <c r="Q349" s="86">
        <v>32</v>
      </c>
      <c r="R349" s="202"/>
      <c r="S349" s="203"/>
      <c r="T349" s="204"/>
      <c r="U349" s="208" t="s">
        <v>607</v>
      </c>
      <c r="V349" s="209"/>
      <c r="W349" s="210"/>
    </row>
    <row r="350" spans="3:23" ht="24.75" customHeight="1" x14ac:dyDescent="0.25">
      <c r="C350" s="46">
        <v>37</v>
      </c>
      <c r="D350" s="85" t="s">
        <v>189</v>
      </c>
      <c r="E350" s="47" t="s">
        <v>160</v>
      </c>
      <c r="F350" s="199" t="s">
        <v>186</v>
      </c>
      <c r="G350" s="200"/>
      <c r="H350" s="200"/>
      <c r="I350" s="200"/>
      <c r="J350" s="201"/>
      <c r="K350" s="51"/>
      <c r="L350" s="52"/>
      <c r="M350" s="52"/>
      <c r="N350" s="52"/>
      <c r="O350" s="53"/>
      <c r="P350" s="46" t="s">
        <v>32</v>
      </c>
      <c r="Q350" s="86">
        <v>1</v>
      </c>
      <c r="R350" s="202"/>
      <c r="S350" s="203"/>
      <c r="T350" s="204"/>
      <c r="U350" s="208" t="s">
        <v>608</v>
      </c>
      <c r="V350" s="209"/>
      <c r="W350" s="210"/>
    </row>
    <row r="351" spans="3:23" ht="24.75" customHeight="1" x14ac:dyDescent="0.25">
      <c r="C351" s="46">
        <v>38</v>
      </c>
      <c r="D351" s="85" t="s">
        <v>609</v>
      </c>
      <c r="E351" s="47" t="s">
        <v>160</v>
      </c>
      <c r="F351" s="199" t="s">
        <v>186</v>
      </c>
      <c r="G351" s="200"/>
      <c r="H351" s="200"/>
      <c r="I351" s="200"/>
      <c r="J351" s="201"/>
      <c r="K351" s="51"/>
      <c r="L351" s="52"/>
      <c r="M351" s="52"/>
      <c r="N351" s="52"/>
      <c r="O351" s="53"/>
      <c r="P351" s="46" t="s">
        <v>32</v>
      </c>
      <c r="Q351" s="86">
        <v>42</v>
      </c>
      <c r="R351" s="202"/>
      <c r="S351" s="203"/>
      <c r="T351" s="204"/>
      <c r="U351" s="208" t="s">
        <v>611</v>
      </c>
      <c r="V351" s="209"/>
      <c r="W351" s="210"/>
    </row>
    <row r="352" spans="3:23" ht="24.75" customHeight="1" x14ac:dyDescent="0.25">
      <c r="C352" s="46">
        <v>39</v>
      </c>
      <c r="D352" s="85" t="s">
        <v>610</v>
      </c>
      <c r="E352" s="47" t="s">
        <v>160</v>
      </c>
      <c r="F352" s="199" t="s">
        <v>186</v>
      </c>
      <c r="G352" s="200"/>
      <c r="H352" s="200"/>
      <c r="I352" s="200"/>
      <c r="J352" s="201"/>
      <c r="K352" s="51"/>
      <c r="L352" s="52"/>
      <c r="M352" s="52"/>
      <c r="N352" s="52"/>
      <c r="O352" s="53"/>
      <c r="P352" s="46" t="s">
        <v>32</v>
      </c>
      <c r="Q352" s="86">
        <v>30</v>
      </c>
      <c r="R352" s="202"/>
      <c r="S352" s="203"/>
      <c r="T352" s="204"/>
      <c r="U352" s="208" t="s">
        <v>612</v>
      </c>
      <c r="V352" s="209"/>
      <c r="W352" s="210"/>
    </row>
    <row r="353" spans="3:23" ht="27" customHeight="1" x14ac:dyDescent="0.25">
      <c r="C353" s="46">
        <v>40</v>
      </c>
      <c r="D353" s="85" t="s">
        <v>613</v>
      </c>
      <c r="E353" s="47" t="s">
        <v>160</v>
      </c>
      <c r="F353" s="199" t="s">
        <v>186</v>
      </c>
      <c r="G353" s="200"/>
      <c r="H353" s="200"/>
      <c r="I353" s="200"/>
      <c r="J353" s="201"/>
      <c r="K353" s="51"/>
      <c r="L353" s="52"/>
      <c r="M353" s="52"/>
      <c r="N353" s="52"/>
      <c r="O353" s="53"/>
      <c r="P353" s="46" t="s">
        <v>32</v>
      </c>
      <c r="Q353" s="86">
        <v>6</v>
      </c>
      <c r="R353" s="202"/>
      <c r="S353" s="203"/>
      <c r="T353" s="204"/>
      <c r="U353" s="208" t="s">
        <v>614</v>
      </c>
      <c r="V353" s="209"/>
      <c r="W353" s="210"/>
    </row>
    <row r="354" spans="3:23" ht="24" customHeight="1" x14ac:dyDescent="0.25">
      <c r="C354" s="46"/>
      <c r="D354" s="85"/>
      <c r="E354" s="47"/>
      <c r="F354" s="199"/>
      <c r="G354" s="200"/>
      <c r="H354" s="200"/>
      <c r="I354" s="200"/>
      <c r="J354" s="201"/>
      <c r="K354" s="51"/>
      <c r="L354" s="52"/>
      <c r="M354" s="52"/>
      <c r="N354" s="52"/>
      <c r="O354" s="53"/>
      <c r="P354" s="46"/>
      <c r="Q354" s="86"/>
      <c r="R354" s="202"/>
      <c r="S354" s="203"/>
      <c r="T354" s="204"/>
      <c r="U354" s="208"/>
      <c r="V354" s="209"/>
      <c r="W354" s="210"/>
    </row>
    <row r="355" spans="3:23" ht="25.5" customHeight="1" x14ac:dyDescent="0.25">
      <c r="C355" s="46"/>
      <c r="D355" s="83" t="s">
        <v>190</v>
      </c>
      <c r="E355" s="47"/>
      <c r="F355" s="199"/>
      <c r="G355" s="200"/>
      <c r="H355" s="200"/>
      <c r="I355" s="200"/>
      <c r="J355" s="201"/>
      <c r="K355" s="202"/>
      <c r="L355" s="203"/>
      <c r="M355" s="203"/>
      <c r="N355" s="203"/>
      <c r="O355" s="204"/>
      <c r="P355" s="46"/>
      <c r="Q355" s="54"/>
      <c r="R355" s="205"/>
      <c r="S355" s="205"/>
      <c r="T355" s="205"/>
      <c r="U355" s="208"/>
      <c r="V355" s="209"/>
      <c r="W355" s="210"/>
    </row>
    <row r="356" spans="3:23" ht="25.5" customHeight="1" x14ac:dyDescent="0.25">
      <c r="C356" s="46">
        <v>41</v>
      </c>
      <c r="D356" s="83" t="s">
        <v>615</v>
      </c>
      <c r="E356" s="47" t="s">
        <v>160</v>
      </c>
      <c r="F356" s="199" t="s">
        <v>161</v>
      </c>
      <c r="G356" s="200"/>
      <c r="H356" s="200"/>
      <c r="I356" s="200"/>
      <c r="J356" s="201"/>
      <c r="K356" s="202"/>
      <c r="L356" s="203"/>
      <c r="M356" s="203"/>
      <c r="N356" s="203"/>
      <c r="O356" s="204"/>
      <c r="P356" s="46" t="s">
        <v>32</v>
      </c>
      <c r="Q356" s="54">
        <v>13</v>
      </c>
      <c r="R356" s="51"/>
      <c r="S356" s="52"/>
      <c r="T356" s="53"/>
      <c r="U356" s="208" t="s">
        <v>619</v>
      </c>
      <c r="V356" s="209"/>
      <c r="W356" s="210"/>
    </row>
    <row r="357" spans="3:23" ht="24" customHeight="1" x14ac:dyDescent="0.25">
      <c r="C357" s="46">
        <v>42</v>
      </c>
      <c r="D357" s="85" t="s">
        <v>616</v>
      </c>
      <c r="E357" s="47" t="s">
        <v>160</v>
      </c>
      <c r="F357" s="199" t="s">
        <v>161</v>
      </c>
      <c r="G357" s="200"/>
      <c r="H357" s="200"/>
      <c r="I357" s="200"/>
      <c r="J357" s="201"/>
      <c r="K357" s="202"/>
      <c r="L357" s="203"/>
      <c r="M357" s="203"/>
      <c r="N357" s="203"/>
      <c r="O357" s="204"/>
      <c r="P357" s="46" t="s">
        <v>32</v>
      </c>
      <c r="Q357" s="86">
        <v>24</v>
      </c>
      <c r="R357" s="229"/>
      <c r="S357" s="229"/>
      <c r="T357" s="229"/>
      <c r="U357" s="208" t="s">
        <v>620</v>
      </c>
      <c r="V357" s="209"/>
      <c r="W357" s="210"/>
    </row>
    <row r="358" spans="3:23" ht="24" customHeight="1" x14ac:dyDescent="0.25">
      <c r="C358" s="46">
        <v>43</v>
      </c>
      <c r="D358" s="85" t="s">
        <v>617</v>
      </c>
      <c r="E358" s="47" t="s">
        <v>160</v>
      </c>
      <c r="F358" s="199" t="s">
        <v>161</v>
      </c>
      <c r="G358" s="200"/>
      <c r="H358" s="200"/>
      <c r="I358" s="200"/>
      <c r="J358" s="201"/>
      <c r="K358" s="202"/>
      <c r="L358" s="203"/>
      <c r="M358" s="203"/>
      <c r="N358" s="203"/>
      <c r="O358" s="204"/>
      <c r="P358" s="46" t="s">
        <v>32</v>
      </c>
      <c r="Q358" s="86">
        <v>9</v>
      </c>
      <c r="R358" s="229"/>
      <c r="S358" s="229"/>
      <c r="T358" s="229"/>
      <c r="U358" s="208" t="s">
        <v>206</v>
      </c>
      <c r="V358" s="209"/>
      <c r="W358" s="210"/>
    </row>
    <row r="359" spans="3:23" ht="24" customHeight="1" x14ac:dyDescent="0.25">
      <c r="C359" s="74"/>
      <c r="D359" s="85"/>
      <c r="E359" s="47"/>
      <c r="F359" s="199"/>
      <c r="G359" s="200"/>
      <c r="H359" s="200"/>
      <c r="I359" s="200"/>
      <c r="J359" s="201"/>
      <c r="K359" s="202"/>
      <c r="L359" s="203"/>
      <c r="M359" s="203"/>
      <c r="N359" s="203"/>
      <c r="O359" s="204"/>
      <c r="P359" s="46"/>
      <c r="Q359" s="86"/>
      <c r="R359" s="229"/>
      <c r="S359" s="229"/>
      <c r="T359" s="229"/>
      <c r="U359" s="208"/>
      <c r="V359" s="209"/>
      <c r="W359" s="210"/>
    </row>
    <row r="360" spans="3:23" ht="24" customHeight="1" x14ac:dyDescent="0.25">
      <c r="C360" s="39"/>
      <c r="D360" s="83" t="s">
        <v>190</v>
      </c>
      <c r="E360" s="47"/>
      <c r="F360" s="199"/>
      <c r="G360" s="200"/>
      <c r="H360" s="200"/>
      <c r="I360" s="200"/>
      <c r="J360" s="201"/>
      <c r="K360" s="202"/>
      <c r="L360" s="203"/>
      <c r="M360" s="203"/>
      <c r="N360" s="203"/>
      <c r="O360" s="204"/>
      <c r="P360" s="46"/>
      <c r="Q360" s="86"/>
      <c r="R360" s="229"/>
      <c r="S360" s="229"/>
      <c r="T360" s="229"/>
      <c r="U360" s="208"/>
      <c r="V360" s="209"/>
      <c r="W360" s="210"/>
    </row>
    <row r="361" spans="3:23" ht="24" customHeight="1" x14ac:dyDescent="0.25">
      <c r="C361" s="74">
        <v>44</v>
      </c>
      <c r="D361" s="83" t="s">
        <v>192</v>
      </c>
      <c r="E361" s="47" t="s">
        <v>160</v>
      </c>
      <c r="F361" s="199" t="s">
        <v>193</v>
      </c>
      <c r="G361" s="200"/>
      <c r="H361" s="200"/>
      <c r="I361" s="200"/>
      <c r="J361" s="201"/>
      <c r="K361" s="51"/>
      <c r="L361" s="52"/>
      <c r="M361" s="52"/>
      <c r="N361" s="52"/>
      <c r="O361" s="53"/>
      <c r="P361" s="46" t="s">
        <v>32</v>
      </c>
      <c r="Q361" s="86">
        <v>7</v>
      </c>
      <c r="R361" s="202"/>
      <c r="S361" s="203"/>
      <c r="T361" s="204"/>
      <c r="U361" s="208" t="s">
        <v>204</v>
      </c>
      <c r="V361" s="209"/>
      <c r="W361" s="210"/>
    </row>
    <row r="362" spans="3:23" ht="24" customHeight="1" x14ac:dyDescent="0.25">
      <c r="C362" s="39">
        <v>45</v>
      </c>
      <c r="D362" s="85" t="s">
        <v>618</v>
      </c>
      <c r="E362" s="47" t="s">
        <v>160</v>
      </c>
      <c r="F362" s="199" t="s">
        <v>193</v>
      </c>
      <c r="G362" s="200"/>
      <c r="H362" s="200"/>
      <c r="I362" s="200"/>
      <c r="J362" s="201"/>
      <c r="K362" s="51"/>
      <c r="L362" s="52"/>
      <c r="M362" s="52"/>
      <c r="N362" s="52"/>
      <c r="O362" s="53"/>
      <c r="P362" s="46" t="s">
        <v>32</v>
      </c>
      <c r="Q362" s="86">
        <v>10</v>
      </c>
      <c r="R362" s="202"/>
      <c r="S362" s="203"/>
      <c r="T362" s="204"/>
      <c r="U362" s="208" t="s">
        <v>203</v>
      </c>
      <c r="V362" s="209"/>
      <c r="W362" s="210"/>
    </row>
    <row r="363" spans="3:23" ht="24" customHeight="1" x14ac:dyDescent="0.25">
      <c r="C363" s="74">
        <v>46</v>
      </c>
      <c r="D363" s="85" t="s">
        <v>194</v>
      </c>
      <c r="E363" s="47" t="s">
        <v>160</v>
      </c>
      <c r="F363" s="199" t="s">
        <v>193</v>
      </c>
      <c r="G363" s="200"/>
      <c r="H363" s="200"/>
      <c r="I363" s="200"/>
      <c r="J363" s="201"/>
      <c r="K363" s="51"/>
      <c r="L363" s="52"/>
      <c r="M363" s="52"/>
      <c r="N363" s="52"/>
      <c r="O363" s="53"/>
      <c r="P363" s="46" t="s">
        <v>32</v>
      </c>
      <c r="Q363" s="86">
        <v>25</v>
      </c>
      <c r="R363" s="202"/>
      <c r="S363" s="203"/>
      <c r="T363" s="204"/>
      <c r="U363" s="208" t="s">
        <v>621</v>
      </c>
      <c r="V363" s="209"/>
      <c r="W363" s="210"/>
    </row>
    <row r="364" spans="3:23" ht="4.5" customHeight="1" x14ac:dyDescent="0.25">
      <c r="C364" s="41"/>
      <c r="D364" s="226"/>
      <c r="E364" s="226"/>
      <c r="F364" s="58"/>
      <c r="G364" s="58"/>
      <c r="H364" s="58"/>
      <c r="I364" s="58"/>
      <c r="J364" s="58"/>
      <c r="K364" s="60"/>
      <c r="L364" s="60"/>
      <c r="M364" s="60"/>
      <c r="N364" s="60"/>
      <c r="O364" s="60"/>
      <c r="P364" s="60"/>
      <c r="Q364" s="60"/>
      <c r="R364" s="60"/>
      <c r="S364" s="60"/>
      <c r="T364" s="60"/>
      <c r="U364" s="58"/>
      <c r="V364" s="58"/>
      <c r="W364" s="61"/>
    </row>
    <row r="365" spans="3:23" ht="12.75" customHeight="1" thickBot="1" x14ac:dyDescent="0.3">
      <c r="C365" s="41"/>
      <c r="D365" s="226"/>
      <c r="E365" s="226"/>
      <c r="F365" s="58"/>
      <c r="G365" s="58"/>
      <c r="H365" s="58"/>
      <c r="I365" s="58"/>
      <c r="J365" s="58"/>
      <c r="K365" s="60"/>
      <c r="L365" s="60"/>
      <c r="M365" s="60"/>
      <c r="N365" s="60"/>
      <c r="O365" s="60"/>
      <c r="P365" s="60"/>
      <c r="Q365" s="60"/>
      <c r="R365" s="60"/>
      <c r="S365" s="60"/>
      <c r="T365" s="60"/>
      <c r="U365" s="58"/>
      <c r="V365" s="58"/>
      <c r="W365" s="61"/>
    </row>
    <row r="366" spans="3:23" ht="14.25" customHeight="1" thickBot="1" x14ac:dyDescent="0.3">
      <c r="C366" s="42"/>
      <c r="D366" s="71"/>
      <c r="E366" s="71"/>
      <c r="F366" s="58"/>
      <c r="G366" s="63" t="s">
        <v>2</v>
      </c>
      <c r="H366" s="64" t="s">
        <v>3</v>
      </c>
      <c r="I366" s="63" t="s">
        <v>4</v>
      </c>
      <c r="J366" s="206" t="s">
        <v>5</v>
      </c>
      <c r="K366" s="207"/>
      <c r="L366" s="206" t="s">
        <v>6</v>
      </c>
      <c r="M366" s="207"/>
      <c r="N366" s="65" t="s">
        <v>7</v>
      </c>
      <c r="O366" s="269" t="str">
        <f>Обложка!N44</f>
        <v>Строительство нового корпуса Спортблок при КГУ "Комплекс школа-ясли-сад" отдела образования по району Самар УО ВКО, расположенного в ВКО, р.Самар, Кулынжонский сельский округ, с. Кулынжон</v>
      </c>
      <c r="P366" s="270"/>
      <c r="Q366" s="270"/>
      <c r="R366" s="270"/>
      <c r="S366" s="270"/>
      <c r="T366" s="270"/>
      <c r="U366" s="270"/>
      <c r="V366" s="271"/>
      <c r="W366" s="62" t="s">
        <v>4</v>
      </c>
    </row>
    <row r="367" spans="3:23" ht="14.25" customHeight="1" thickBot="1" x14ac:dyDescent="0.3">
      <c r="C367" s="42"/>
      <c r="D367" s="71"/>
      <c r="E367" s="71"/>
      <c r="F367" s="58"/>
      <c r="G367" s="63"/>
      <c r="H367" s="64"/>
      <c r="I367" s="63"/>
      <c r="J367" s="206"/>
      <c r="K367" s="207"/>
      <c r="L367" s="206"/>
      <c r="M367" s="207"/>
      <c r="N367" s="65"/>
      <c r="O367" s="272"/>
      <c r="P367" s="273"/>
      <c r="Q367" s="273"/>
      <c r="R367" s="273"/>
      <c r="S367" s="273"/>
      <c r="T367" s="273"/>
      <c r="U367" s="273"/>
      <c r="V367" s="274"/>
      <c r="W367" s="227">
        <f>W333+1</f>
        <v>11</v>
      </c>
    </row>
    <row r="368" spans="3:23" ht="14.25" customHeight="1" thickBot="1" x14ac:dyDescent="0.3">
      <c r="C368" s="42"/>
      <c r="D368" s="71"/>
      <c r="E368" s="71"/>
      <c r="F368" s="58"/>
      <c r="G368" s="63"/>
      <c r="H368" s="64"/>
      <c r="I368" s="63"/>
      <c r="J368" s="206"/>
      <c r="K368" s="207"/>
      <c r="L368" s="206"/>
      <c r="M368" s="207"/>
      <c r="N368" s="65"/>
      <c r="O368" s="275"/>
      <c r="P368" s="276"/>
      <c r="Q368" s="276"/>
      <c r="R368" s="276"/>
      <c r="S368" s="276"/>
      <c r="T368" s="276"/>
      <c r="U368" s="276"/>
      <c r="V368" s="277"/>
      <c r="W368" s="228"/>
    </row>
    <row r="369" spans="3:23" ht="30" customHeight="1" x14ac:dyDescent="0.25">
      <c r="C369" s="233" t="s">
        <v>21</v>
      </c>
      <c r="D369" s="235" t="s">
        <v>22</v>
      </c>
      <c r="E369" s="235" t="s">
        <v>23</v>
      </c>
      <c r="F369" s="218" t="s">
        <v>24</v>
      </c>
      <c r="G369" s="219"/>
      <c r="H369" s="219"/>
      <c r="I369" s="219"/>
      <c r="J369" s="220"/>
      <c r="K369" s="218" t="s">
        <v>25</v>
      </c>
      <c r="L369" s="219"/>
      <c r="M369" s="219"/>
      <c r="N369" s="219"/>
      <c r="O369" s="220"/>
      <c r="P369" s="235" t="s">
        <v>26</v>
      </c>
      <c r="Q369" s="235" t="s">
        <v>3</v>
      </c>
      <c r="R369" s="218" t="s">
        <v>27</v>
      </c>
      <c r="S369" s="219"/>
      <c r="T369" s="220"/>
      <c r="U369" s="218" t="s">
        <v>28</v>
      </c>
      <c r="V369" s="219"/>
      <c r="W369" s="224"/>
    </row>
    <row r="370" spans="3:23" ht="49.5" customHeight="1" x14ac:dyDescent="0.25">
      <c r="C370" s="234"/>
      <c r="D370" s="236"/>
      <c r="E370" s="236"/>
      <c r="F370" s="221"/>
      <c r="G370" s="222"/>
      <c r="H370" s="222"/>
      <c r="I370" s="222"/>
      <c r="J370" s="223"/>
      <c r="K370" s="221"/>
      <c r="L370" s="222"/>
      <c r="M370" s="222"/>
      <c r="N370" s="222"/>
      <c r="O370" s="223"/>
      <c r="P370" s="236"/>
      <c r="Q370" s="236"/>
      <c r="R370" s="221"/>
      <c r="S370" s="222"/>
      <c r="T370" s="223"/>
      <c r="U370" s="221"/>
      <c r="V370" s="222"/>
      <c r="W370" s="225"/>
    </row>
    <row r="371" spans="3:23" ht="27.75" customHeight="1" x14ac:dyDescent="0.25">
      <c r="C371" s="37">
        <v>1</v>
      </c>
      <c r="D371" s="46">
        <v>2</v>
      </c>
      <c r="E371" s="46">
        <v>3</v>
      </c>
      <c r="F371" s="205">
        <v>4</v>
      </c>
      <c r="G371" s="205"/>
      <c r="H371" s="205"/>
      <c r="I371" s="205"/>
      <c r="J371" s="205"/>
      <c r="K371" s="205">
        <v>5</v>
      </c>
      <c r="L371" s="205"/>
      <c r="M371" s="205"/>
      <c r="N371" s="205"/>
      <c r="O371" s="205"/>
      <c r="P371" s="46">
        <v>6</v>
      </c>
      <c r="Q371" s="46">
        <v>7</v>
      </c>
      <c r="R371" s="205">
        <v>8</v>
      </c>
      <c r="S371" s="205"/>
      <c r="T371" s="205"/>
      <c r="U371" s="199">
        <v>9</v>
      </c>
      <c r="V371" s="200"/>
      <c r="W371" s="217"/>
    </row>
    <row r="372" spans="3:23" ht="24" customHeight="1" x14ac:dyDescent="0.25">
      <c r="C372" s="46">
        <v>47</v>
      </c>
      <c r="D372" s="85" t="s">
        <v>195</v>
      </c>
      <c r="E372" s="47" t="s">
        <v>160</v>
      </c>
      <c r="F372" s="199" t="s">
        <v>193</v>
      </c>
      <c r="G372" s="200"/>
      <c r="H372" s="200"/>
      <c r="I372" s="200"/>
      <c r="J372" s="201"/>
      <c r="K372" s="51"/>
      <c r="L372" s="52"/>
      <c r="M372" s="52"/>
      <c r="N372" s="52"/>
      <c r="O372" s="53"/>
      <c r="P372" s="46" t="s">
        <v>32</v>
      </c>
      <c r="Q372" s="86">
        <v>21</v>
      </c>
      <c r="R372" s="244"/>
      <c r="S372" s="245"/>
      <c r="T372" s="246"/>
      <c r="U372" s="208" t="s">
        <v>627</v>
      </c>
      <c r="V372" s="209"/>
      <c r="W372" s="210"/>
    </row>
    <row r="373" spans="3:23" ht="24" customHeight="1" x14ac:dyDescent="0.25">
      <c r="C373" s="46">
        <v>48</v>
      </c>
      <c r="D373" s="85" t="s">
        <v>622</v>
      </c>
      <c r="E373" s="47" t="s">
        <v>160</v>
      </c>
      <c r="F373" s="199" t="s">
        <v>193</v>
      </c>
      <c r="G373" s="200"/>
      <c r="H373" s="200"/>
      <c r="I373" s="200"/>
      <c r="J373" s="201"/>
      <c r="K373" s="202"/>
      <c r="L373" s="203"/>
      <c r="M373" s="203"/>
      <c r="N373" s="203"/>
      <c r="O373" s="204"/>
      <c r="P373" s="46" t="s">
        <v>32</v>
      </c>
      <c r="Q373" s="86">
        <v>3</v>
      </c>
      <c r="R373" s="205"/>
      <c r="S373" s="205"/>
      <c r="T373" s="205"/>
      <c r="U373" s="208" t="s">
        <v>201</v>
      </c>
      <c r="V373" s="209"/>
      <c r="W373" s="210"/>
    </row>
    <row r="374" spans="3:23" ht="24" customHeight="1" x14ac:dyDescent="0.25">
      <c r="C374" s="46">
        <v>49</v>
      </c>
      <c r="D374" s="85" t="s">
        <v>623</v>
      </c>
      <c r="E374" s="47" t="s">
        <v>160</v>
      </c>
      <c r="F374" s="199" t="s">
        <v>193</v>
      </c>
      <c r="G374" s="200"/>
      <c r="H374" s="200"/>
      <c r="I374" s="200"/>
      <c r="J374" s="201"/>
      <c r="K374" s="51"/>
      <c r="L374" s="52"/>
      <c r="M374" s="52"/>
      <c r="N374" s="52"/>
      <c r="O374" s="53"/>
      <c r="P374" s="46" t="s">
        <v>32</v>
      </c>
      <c r="Q374" s="86">
        <v>14</v>
      </c>
      <c r="R374" s="229"/>
      <c r="S374" s="229"/>
      <c r="T374" s="229"/>
      <c r="U374" s="208" t="s">
        <v>628</v>
      </c>
      <c r="V374" s="209"/>
      <c r="W374" s="210"/>
    </row>
    <row r="375" spans="3:23" ht="24" customHeight="1" x14ac:dyDescent="0.25">
      <c r="C375" s="46">
        <v>50</v>
      </c>
      <c r="D375" s="85" t="s">
        <v>196</v>
      </c>
      <c r="E375" s="47" t="s">
        <v>160</v>
      </c>
      <c r="F375" s="199" t="s">
        <v>193</v>
      </c>
      <c r="G375" s="200"/>
      <c r="H375" s="200"/>
      <c r="I375" s="200"/>
      <c r="J375" s="201"/>
      <c r="K375" s="51"/>
      <c r="L375" s="52"/>
      <c r="M375" s="52"/>
      <c r="N375" s="52"/>
      <c r="O375" s="53"/>
      <c r="P375" s="46" t="s">
        <v>32</v>
      </c>
      <c r="Q375" s="86">
        <v>7</v>
      </c>
      <c r="R375" s="51"/>
      <c r="S375" s="52"/>
      <c r="T375" s="53"/>
      <c r="U375" s="208" t="s">
        <v>629</v>
      </c>
      <c r="V375" s="209"/>
      <c r="W375" s="210"/>
    </row>
    <row r="376" spans="3:23" ht="24" customHeight="1" x14ac:dyDescent="0.25">
      <c r="C376" s="46"/>
      <c r="D376" s="85"/>
      <c r="E376" s="47"/>
      <c r="F376" s="199"/>
      <c r="G376" s="200"/>
      <c r="H376" s="200"/>
      <c r="I376" s="200"/>
      <c r="J376" s="201"/>
      <c r="K376" s="205"/>
      <c r="L376" s="205"/>
      <c r="M376" s="205"/>
      <c r="N376" s="205"/>
      <c r="O376" s="205"/>
      <c r="P376" s="46"/>
      <c r="Q376" s="86"/>
      <c r="R376" s="229"/>
      <c r="S376" s="229"/>
      <c r="T376" s="229"/>
      <c r="U376" s="208"/>
      <c r="V376" s="209"/>
      <c r="W376" s="210"/>
    </row>
    <row r="377" spans="3:23" ht="24" customHeight="1" x14ac:dyDescent="0.25">
      <c r="C377" s="46"/>
      <c r="D377" s="83" t="s">
        <v>197</v>
      </c>
      <c r="E377" s="47"/>
      <c r="F377" s="199"/>
      <c r="G377" s="200"/>
      <c r="H377" s="200"/>
      <c r="I377" s="200"/>
      <c r="J377" s="201"/>
      <c r="K377" s="205"/>
      <c r="L377" s="205"/>
      <c r="M377" s="205"/>
      <c r="N377" s="205"/>
      <c r="O377" s="205"/>
      <c r="P377" s="46"/>
      <c r="Q377" s="86"/>
      <c r="R377" s="229"/>
      <c r="S377" s="229"/>
      <c r="T377" s="229"/>
      <c r="U377" s="208"/>
      <c r="V377" s="209"/>
      <c r="W377" s="210"/>
    </row>
    <row r="378" spans="3:23" ht="24" customHeight="1" x14ac:dyDescent="0.25">
      <c r="C378" s="46">
        <v>51</v>
      </c>
      <c r="D378" s="83" t="s">
        <v>624</v>
      </c>
      <c r="E378" s="47" t="s">
        <v>160</v>
      </c>
      <c r="F378" s="199" t="s">
        <v>198</v>
      </c>
      <c r="G378" s="200"/>
      <c r="H378" s="200"/>
      <c r="I378" s="200"/>
      <c r="J378" s="201"/>
      <c r="K378" s="51"/>
      <c r="L378" s="52"/>
      <c r="M378" s="52"/>
      <c r="N378" s="52"/>
      <c r="O378" s="53"/>
      <c r="P378" s="46" t="s">
        <v>32</v>
      </c>
      <c r="Q378" s="86">
        <v>5</v>
      </c>
      <c r="R378" s="205"/>
      <c r="S378" s="205"/>
      <c r="T378" s="205"/>
      <c r="U378" s="208" t="s">
        <v>630</v>
      </c>
      <c r="V378" s="209"/>
      <c r="W378" s="210"/>
    </row>
    <row r="379" spans="3:23" ht="24" customHeight="1" x14ac:dyDescent="0.25">
      <c r="C379" s="46">
        <v>52</v>
      </c>
      <c r="D379" s="85" t="s">
        <v>625</v>
      </c>
      <c r="E379" s="47" t="s">
        <v>160</v>
      </c>
      <c r="F379" s="199" t="s">
        <v>198</v>
      </c>
      <c r="G379" s="200"/>
      <c r="H379" s="200"/>
      <c r="I379" s="200"/>
      <c r="J379" s="201"/>
      <c r="K379" s="51"/>
      <c r="L379" s="52"/>
      <c r="M379" s="52"/>
      <c r="N379" s="52"/>
      <c r="O379" s="53"/>
      <c r="P379" s="46" t="s">
        <v>32</v>
      </c>
      <c r="Q379" s="86">
        <v>6</v>
      </c>
      <c r="R379" s="205"/>
      <c r="S379" s="205"/>
      <c r="T379" s="205"/>
      <c r="U379" s="208" t="s">
        <v>620</v>
      </c>
      <c r="V379" s="209"/>
      <c r="W379" s="210"/>
    </row>
    <row r="380" spans="3:23" ht="24" customHeight="1" x14ac:dyDescent="0.25">
      <c r="C380" s="46">
        <v>53</v>
      </c>
      <c r="D380" s="85" t="s">
        <v>199</v>
      </c>
      <c r="E380" s="47" t="s">
        <v>160</v>
      </c>
      <c r="F380" s="199" t="s">
        <v>198</v>
      </c>
      <c r="G380" s="200"/>
      <c r="H380" s="200"/>
      <c r="I380" s="200"/>
      <c r="J380" s="201"/>
      <c r="K380" s="51"/>
      <c r="L380" s="52"/>
      <c r="M380" s="52"/>
      <c r="N380" s="52"/>
      <c r="O380" s="53"/>
      <c r="P380" s="46" t="s">
        <v>32</v>
      </c>
      <c r="Q380" s="86">
        <v>4</v>
      </c>
      <c r="R380" s="205"/>
      <c r="S380" s="205"/>
      <c r="T380" s="205"/>
      <c r="U380" s="208" t="s">
        <v>631</v>
      </c>
      <c r="V380" s="209"/>
      <c r="W380" s="210"/>
    </row>
    <row r="381" spans="3:23" ht="24" customHeight="1" x14ac:dyDescent="0.25">
      <c r="C381" s="46">
        <v>54</v>
      </c>
      <c r="D381" s="85" t="s">
        <v>626</v>
      </c>
      <c r="E381" s="47" t="s">
        <v>160</v>
      </c>
      <c r="F381" s="199" t="s">
        <v>198</v>
      </c>
      <c r="G381" s="200"/>
      <c r="H381" s="200"/>
      <c r="I381" s="200"/>
      <c r="J381" s="201"/>
      <c r="K381" s="51"/>
      <c r="L381" s="52"/>
      <c r="M381" s="52"/>
      <c r="N381" s="52"/>
      <c r="O381" s="53"/>
      <c r="P381" s="46" t="s">
        <v>32</v>
      </c>
      <c r="Q381" s="86">
        <v>11</v>
      </c>
      <c r="R381" s="205"/>
      <c r="S381" s="205"/>
      <c r="T381" s="205"/>
      <c r="U381" s="208" t="s">
        <v>632</v>
      </c>
      <c r="V381" s="209"/>
      <c r="W381" s="210"/>
    </row>
    <row r="382" spans="3:23" ht="24" customHeight="1" x14ac:dyDescent="0.25">
      <c r="C382" s="46">
        <v>55</v>
      </c>
      <c r="D382" s="83" t="s">
        <v>200</v>
      </c>
      <c r="E382" s="47"/>
      <c r="F382" s="48"/>
      <c r="G382" s="49"/>
      <c r="H382" s="49"/>
      <c r="I382" s="49"/>
      <c r="J382" s="50"/>
      <c r="K382" s="202"/>
      <c r="L382" s="203"/>
      <c r="M382" s="203"/>
      <c r="N382" s="203"/>
      <c r="O382" s="204"/>
      <c r="P382" s="46" t="s">
        <v>32</v>
      </c>
      <c r="Q382" s="86">
        <v>4</v>
      </c>
      <c r="R382" s="205"/>
      <c r="S382" s="205"/>
      <c r="T382" s="205"/>
      <c r="U382" s="208"/>
      <c r="V382" s="209"/>
      <c r="W382" s="210"/>
    </row>
    <row r="383" spans="3:23" ht="24" customHeight="1" x14ac:dyDescent="0.25">
      <c r="C383" s="46">
        <v>56</v>
      </c>
      <c r="D383" s="85" t="s">
        <v>633</v>
      </c>
      <c r="E383" s="47"/>
      <c r="F383" s="48"/>
      <c r="G383" s="49"/>
      <c r="H383" s="49"/>
      <c r="I383" s="49"/>
      <c r="J383" s="50"/>
      <c r="K383" s="202"/>
      <c r="L383" s="203"/>
      <c r="M383" s="203"/>
      <c r="N383" s="203"/>
      <c r="O383" s="204"/>
      <c r="P383" s="46" t="s">
        <v>32</v>
      </c>
      <c r="Q383" s="86">
        <v>8</v>
      </c>
      <c r="R383" s="205"/>
      <c r="S383" s="205"/>
      <c r="T383" s="205"/>
      <c r="U383" s="208"/>
      <c r="V383" s="209"/>
      <c r="W383" s="210"/>
    </row>
    <row r="384" spans="3:23" ht="24.75" customHeight="1" x14ac:dyDescent="0.25">
      <c r="C384" s="46">
        <v>57</v>
      </c>
      <c r="D384" s="85" t="s">
        <v>634</v>
      </c>
      <c r="E384" s="47"/>
      <c r="F384" s="48"/>
      <c r="G384" s="49"/>
      <c r="H384" s="49"/>
      <c r="I384" s="49"/>
      <c r="J384" s="50"/>
      <c r="K384" s="202"/>
      <c r="L384" s="203"/>
      <c r="M384" s="203"/>
      <c r="N384" s="203"/>
      <c r="O384" s="204"/>
      <c r="P384" s="46" t="s">
        <v>32</v>
      </c>
      <c r="Q384" s="86">
        <v>1</v>
      </c>
      <c r="R384" s="51"/>
      <c r="S384" s="52"/>
      <c r="T384" s="53"/>
      <c r="U384" s="208"/>
      <c r="V384" s="209"/>
      <c r="W384" s="210"/>
    </row>
    <row r="385" spans="3:23" ht="24.75" customHeight="1" x14ac:dyDescent="0.25">
      <c r="C385" s="46">
        <v>58</v>
      </c>
      <c r="D385" s="85" t="s">
        <v>635</v>
      </c>
      <c r="E385" s="47"/>
      <c r="F385" s="199"/>
      <c r="G385" s="200"/>
      <c r="H385" s="200"/>
      <c r="I385" s="200"/>
      <c r="J385" s="201"/>
      <c r="K385" s="202"/>
      <c r="L385" s="203"/>
      <c r="M385" s="203"/>
      <c r="N385" s="203"/>
      <c r="O385" s="204"/>
      <c r="P385" s="46" t="s">
        <v>32</v>
      </c>
      <c r="Q385" s="86">
        <v>7</v>
      </c>
      <c r="R385" s="205"/>
      <c r="S385" s="205"/>
      <c r="T385" s="205"/>
      <c r="U385" s="208"/>
      <c r="V385" s="209"/>
      <c r="W385" s="210"/>
    </row>
    <row r="386" spans="3:23" ht="24.75" customHeight="1" x14ac:dyDescent="0.25">
      <c r="C386" s="46">
        <v>59</v>
      </c>
      <c r="D386" s="85" t="s">
        <v>636</v>
      </c>
      <c r="E386" s="47"/>
      <c r="F386" s="199"/>
      <c r="G386" s="200"/>
      <c r="H386" s="200"/>
      <c r="I386" s="200"/>
      <c r="J386" s="201"/>
      <c r="K386" s="202"/>
      <c r="L386" s="203"/>
      <c r="M386" s="203"/>
      <c r="N386" s="203"/>
      <c r="O386" s="204"/>
      <c r="P386" s="46" t="s">
        <v>32</v>
      </c>
      <c r="Q386" s="86">
        <v>18</v>
      </c>
      <c r="R386" s="205"/>
      <c r="S386" s="205"/>
      <c r="T386" s="205"/>
      <c r="U386" s="208"/>
      <c r="V386" s="209"/>
      <c r="W386" s="210"/>
    </row>
    <row r="387" spans="3:23" ht="27" customHeight="1" x14ac:dyDescent="0.25">
      <c r="C387" s="46">
        <v>60</v>
      </c>
      <c r="D387" s="85" t="s">
        <v>637</v>
      </c>
      <c r="E387" s="47"/>
      <c r="F387" s="199"/>
      <c r="G387" s="200"/>
      <c r="H387" s="200"/>
      <c r="I387" s="200"/>
      <c r="J387" s="201"/>
      <c r="K387" s="202"/>
      <c r="L387" s="203"/>
      <c r="M387" s="203"/>
      <c r="N387" s="203"/>
      <c r="O387" s="204"/>
      <c r="P387" s="46" t="s">
        <v>32</v>
      </c>
      <c r="Q387" s="86">
        <v>2</v>
      </c>
      <c r="R387" s="205"/>
      <c r="S387" s="205"/>
      <c r="T387" s="205"/>
      <c r="U387" s="208"/>
      <c r="V387" s="209"/>
      <c r="W387" s="210"/>
    </row>
    <row r="388" spans="3:23" ht="24" customHeight="1" x14ac:dyDescent="0.25">
      <c r="C388" s="46">
        <v>61</v>
      </c>
      <c r="D388" s="83" t="s">
        <v>197</v>
      </c>
      <c r="E388" s="47" t="s">
        <v>160</v>
      </c>
      <c r="F388" s="199" t="s">
        <v>198</v>
      </c>
      <c r="G388" s="200"/>
      <c r="H388" s="200"/>
      <c r="I388" s="200"/>
      <c r="J388" s="201"/>
      <c r="K388" s="202"/>
      <c r="L388" s="203"/>
      <c r="M388" s="203"/>
      <c r="N388" s="203"/>
      <c r="O388" s="204"/>
      <c r="P388" s="46" t="s">
        <v>32</v>
      </c>
      <c r="Q388" s="86">
        <v>1.5</v>
      </c>
      <c r="R388" s="205"/>
      <c r="S388" s="205"/>
      <c r="T388" s="205"/>
      <c r="U388" s="208" t="s">
        <v>639</v>
      </c>
      <c r="V388" s="209"/>
      <c r="W388" s="210"/>
    </row>
    <row r="389" spans="3:23" ht="25.5" customHeight="1" x14ac:dyDescent="0.25">
      <c r="C389" s="46"/>
      <c r="D389" s="83" t="s">
        <v>638</v>
      </c>
      <c r="E389" s="47"/>
      <c r="F389" s="199"/>
      <c r="G389" s="200"/>
      <c r="H389" s="200"/>
      <c r="I389" s="200"/>
      <c r="J389" s="201"/>
      <c r="K389" s="202"/>
      <c r="L389" s="203"/>
      <c r="M389" s="203"/>
      <c r="N389" s="203"/>
      <c r="O389" s="204"/>
      <c r="P389" s="46"/>
      <c r="Q389" s="90"/>
      <c r="R389" s="205"/>
      <c r="S389" s="205"/>
      <c r="T389" s="205"/>
      <c r="U389" s="208"/>
      <c r="V389" s="209"/>
      <c r="W389" s="210"/>
    </row>
    <row r="390" spans="3:23" ht="25.5" customHeight="1" x14ac:dyDescent="0.25">
      <c r="C390" s="40">
        <v>62</v>
      </c>
      <c r="D390" s="83" t="s">
        <v>207</v>
      </c>
      <c r="E390" s="47" t="s">
        <v>160</v>
      </c>
      <c r="F390" s="199" t="s">
        <v>186</v>
      </c>
      <c r="G390" s="200"/>
      <c r="H390" s="200"/>
      <c r="I390" s="200"/>
      <c r="J390" s="201"/>
      <c r="K390" s="202"/>
      <c r="L390" s="203"/>
      <c r="M390" s="203"/>
      <c r="N390" s="203"/>
      <c r="O390" s="204"/>
      <c r="P390" s="46" t="s">
        <v>208</v>
      </c>
      <c r="Q390" s="90" t="s">
        <v>640</v>
      </c>
      <c r="R390" s="205"/>
      <c r="S390" s="205"/>
      <c r="T390" s="205"/>
      <c r="U390" s="208"/>
      <c r="V390" s="209"/>
      <c r="W390" s="210"/>
    </row>
    <row r="391" spans="3:23" ht="24" customHeight="1" x14ac:dyDescent="0.25">
      <c r="C391" s="46">
        <v>63</v>
      </c>
      <c r="D391" s="85" t="s">
        <v>641</v>
      </c>
      <c r="E391" s="47" t="s">
        <v>160</v>
      </c>
      <c r="F391" s="199" t="s">
        <v>186</v>
      </c>
      <c r="G391" s="200"/>
      <c r="H391" s="200"/>
      <c r="I391" s="200"/>
      <c r="J391" s="201"/>
      <c r="K391" s="202"/>
      <c r="L391" s="203"/>
      <c r="M391" s="203"/>
      <c r="N391" s="203"/>
      <c r="O391" s="204"/>
      <c r="P391" s="46" t="s">
        <v>208</v>
      </c>
      <c r="Q391" s="90" t="s">
        <v>642</v>
      </c>
      <c r="R391" s="205"/>
      <c r="S391" s="205"/>
      <c r="T391" s="205"/>
      <c r="U391" s="208"/>
      <c r="V391" s="209"/>
      <c r="W391" s="210"/>
    </row>
    <row r="392" spans="3:23" ht="24" customHeight="1" x14ac:dyDescent="0.25">
      <c r="C392" s="40">
        <v>64</v>
      </c>
      <c r="D392" s="85" t="s">
        <v>643</v>
      </c>
      <c r="E392" s="47" t="s">
        <v>160</v>
      </c>
      <c r="F392" s="199" t="s">
        <v>186</v>
      </c>
      <c r="G392" s="200"/>
      <c r="H392" s="200"/>
      <c r="I392" s="200"/>
      <c r="J392" s="201"/>
      <c r="K392" s="202"/>
      <c r="L392" s="203"/>
      <c r="M392" s="203"/>
      <c r="N392" s="203"/>
      <c r="O392" s="204"/>
      <c r="P392" s="46" t="s">
        <v>208</v>
      </c>
      <c r="Q392" s="90" t="s">
        <v>646</v>
      </c>
      <c r="R392" s="229"/>
      <c r="S392" s="229"/>
      <c r="T392" s="229"/>
      <c r="U392" s="208"/>
      <c r="V392" s="209"/>
      <c r="W392" s="210"/>
    </row>
    <row r="393" spans="3:23" ht="24" customHeight="1" x14ac:dyDescent="0.25">
      <c r="C393" s="46">
        <v>65</v>
      </c>
      <c r="D393" s="85" t="s">
        <v>644</v>
      </c>
      <c r="E393" s="47" t="s">
        <v>160</v>
      </c>
      <c r="F393" s="199" t="s">
        <v>186</v>
      </c>
      <c r="G393" s="200"/>
      <c r="H393" s="200"/>
      <c r="I393" s="200"/>
      <c r="J393" s="201"/>
      <c r="K393" s="202"/>
      <c r="L393" s="203"/>
      <c r="M393" s="203"/>
      <c r="N393" s="203"/>
      <c r="O393" s="204"/>
      <c r="P393" s="46" t="s">
        <v>208</v>
      </c>
      <c r="Q393" s="90" t="s">
        <v>647</v>
      </c>
      <c r="R393" s="229"/>
      <c r="S393" s="229"/>
      <c r="T393" s="229"/>
      <c r="U393" s="208"/>
      <c r="V393" s="209"/>
      <c r="W393" s="210"/>
    </row>
    <row r="394" spans="3:23" ht="24" customHeight="1" x14ac:dyDescent="0.25">
      <c r="C394" s="40">
        <v>66</v>
      </c>
      <c r="D394" s="85" t="s">
        <v>645</v>
      </c>
      <c r="E394" s="47" t="s">
        <v>160</v>
      </c>
      <c r="F394" s="199" t="s">
        <v>186</v>
      </c>
      <c r="G394" s="200"/>
      <c r="H394" s="200"/>
      <c r="I394" s="200"/>
      <c r="J394" s="201"/>
      <c r="K394" s="202"/>
      <c r="L394" s="203"/>
      <c r="M394" s="203"/>
      <c r="N394" s="203"/>
      <c r="O394" s="204"/>
      <c r="P394" s="46" t="s">
        <v>208</v>
      </c>
      <c r="Q394" s="90" t="s">
        <v>648</v>
      </c>
      <c r="R394" s="202"/>
      <c r="S394" s="203"/>
      <c r="T394" s="204"/>
      <c r="U394" s="208"/>
      <c r="V394" s="209"/>
      <c r="W394" s="210"/>
    </row>
    <row r="395" spans="3:23" ht="24" customHeight="1" x14ac:dyDescent="0.25">
      <c r="C395" s="46"/>
      <c r="D395" s="83" t="s">
        <v>649</v>
      </c>
      <c r="E395" s="47"/>
      <c r="F395" s="199"/>
      <c r="G395" s="200"/>
      <c r="H395" s="200"/>
      <c r="I395" s="200"/>
      <c r="J395" s="201"/>
      <c r="K395" s="202"/>
      <c r="L395" s="203"/>
      <c r="M395" s="203"/>
      <c r="N395" s="203"/>
      <c r="O395" s="204"/>
      <c r="P395" s="46"/>
      <c r="Q395" s="90"/>
      <c r="R395" s="202"/>
      <c r="S395" s="203"/>
      <c r="T395" s="204"/>
      <c r="U395" s="208"/>
      <c r="V395" s="209"/>
      <c r="W395" s="210"/>
    </row>
    <row r="396" spans="3:23" ht="24" customHeight="1" x14ac:dyDescent="0.25">
      <c r="C396" s="40">
        <v>67</v>
      </c>
      <c r="D396" s="85" t="s">
        <v>650</v>
      </c>
      <c r="E396" s="47" t="s">
        <v>160</v>
      </c>
      <c r="F396" s="199" t="s">
        <v>198</v>
      </c>
      <c r="G396" s="200"/>
      <c r="H396" s="200"/>
      <c r="I396" s="200"/>
      <c r="J396" s="201"/>
      <c r="K396" s="51"/>
      <c r="L396" s="52"/>
      <c r="M396" s="52"/>
      <c r="N396" s="52"/>
      <c r="O396" s="53"/>
      <c r="P396" s="46" t="s">
        <v>208</v>
      </c>
      <c r="Q396" s="89" t="s">
        <v>651</v>
      </c>
      <c r="R396" s="229"/>
      <c r="S396" s="229"/>
      <c r="T396" s="229"/>
      <c r="U396" s="208"/>
      <c r="V396" s="209"/>
      <c r="W396" s="210"/>
    </row>
    <row r="397" spans="3:23" ht="24" customHeight="1" x14ac:dyDescent="0.25">
      <c r="C397" s="46">
        <v>68</v>
      </c>
      <c r="D397" s="85" t="s">
        <v>652</v>
      </c>
      <c r="E397" s="47" t="s">
        <v>160</v>
      </c>
      <c r="F397" s="199" t="s">
        <v>198</v>
      </c>
      <c r="G397" s="200"/>
      <c r="H397" s="200"/>
      <c r="I397" s="200"/>
      <c r="J397" s="201"/>
      <c r="K397" s="51"/>
      <c r="L397" s="52"/>
      <c r="M397" s="52"/>
      <c r="N397" s="52"/>
      <c r="O397" s="53"/>
      <c r="P397" s="46" t="s">
        <v>208</v>
      </c>
      <c r="Q397" s="89" t="s">
        <v>653</v>
      </c>
      <c r="R397" s="202"/>
      <c r="S397" s="203"/>
      <c r="T397" s="204"/>
      <c r="U397" s="208"/>
      <c r="V397" s="209"/>
      <c r="W397" s="210"/>
    </row>
    <row r="398" spans="3:23" ht="4.5" customHeight="1" x14ac:dyDescent="0.25">
      <c r="C398" s="41"/>
      <c r="D398" s="226"/>
      <c r="E398" s="226"/>
      <c r="F398" s="58"/>
      <c r="G398" s="58"/>
      <c r="H398" s="58"/>
      <c r="I398" s="58"/>
      <c r="J398" s="58"/>
      <c r="K398" s="60"/>
      <c r="L398" s="60"/>
      <c r="M398" s="60"/>
      <c r="N398" s="60"/>
      <c r="O398" s="60"/>
      <c r="P398" s="60"/>
      <c r="Q398" s="60"/>
      <c r="R398" s="60"/>
      <c r="S398" s="60"/>
      <c r="T398" s="60"/>
      <c r="U398" s="58"/>
      <c r="V398" s="58"/>
      <c r="W398" s="61"/>
    </row>
    <row r="399" spans="3:23" ht="12.75" customHeight="1" thickBot="1" x14ac:dyDescent="0.3">
      <c r="C399" s="41"/>
      <c r="D399" s="226"/>
      <c r="E399" s="226"/>
      <c r="F399" s="58"/>
      <c r="G399" s="58"/>
      <c r="H399" s="58"/>
      <c r="I399" s="58"/>
      <c r="J399" s="58"/>
      <c r="K399" s="60"/>
      <c r="L399" s="60"/>
      <c r="M399" s="60"/>
      <c r="N399" s="60"/>
      <c r="O399" s="60"/>
      <c r="P399" s="60"/>
      <c r="Q399" s="60"/>
      <c r="R399" s="60"/>
      <c r="S399" s="60"/>
      <c r="T399" s="60"/>
      <c r="U399" s="58"/>
      <c r="V399" s="58"/>
      <c r="W399" s="61"/>
    </row>
    <row r="400" spans="3:23" ht="14.25" customHeight="1" thickBot="1" x14ac:dyDescent="0.3">
      <c r="C400" s="42"/>
      <c r="D400" s="71"/>
      <c r="E400" s="71"/>
      <c r="F400" s="58"/>
      <c r="G400" s="63" t="s">
        <v>2</v>
      </c>
      <c r="H400" s="64" t="s">
        <v>3</v>
      </c>
      <c r="I400" s="63" t="s">
        <v>4</v>
      </c>
      <c r="J400" s="206" t="s">
        <v>5</v>
      </c>
      <c r="K400" s="207"/>
      <c r="L400" s="206" t="s">
        <v>6</v>
      </c>
      <c r="M400" s="207"/>
      <c r="N400" s="65" t="s">
        <v>7</v>
      </c>
      <c r="O400" s="269" t="str">
        <f>Обложка!N44</f>
        <v>Строительство нового корпуса Спортблок при КГУ "Комплекс школа-ясли-сад" отдела образования по району Самар УО ВКО, расположенного в ВКО, р.Самар, Кулынжонский сельский округ, с. Кулынжон</v>
      </c>
      <c r="P400" s="270"/>
      <c r="Q400" s="270"/>
      <c r="R400" s="270"/>
      <c r="S400" s="270"/>
      <c r="T400" s="270"/>
      <c r="U400" s="270"/>
      <c r="V400" s="271"/>
      <c r="W400" s="62" t="s">
        <v>4</v>
      </c>
    </row>
    <row r="401" spans="3:23" ht="14.25" customHeight="1" thickBot="1" x14ac:dyDescent="0.3">
      <c r="C401" s="42"/>
      <c r="D401" s="71"/>
      <c r="E401" s="71"/>
      <c r="F401" s="58"/>
      <c r="G401" s="63"/>
      <c r="H401" s="64"/>
      <c r="I401" s="63"/>
      <c r="J401" s="206"/>
      <c r="K401" s="207"/>
      <c r="L401" s="206"/>
      <c r="M401" s="207"/>
      <c r="N401" s="65"/>
      <c r="O401" s="272"/>
      <c r="P401" s="273"/>
      <c r="Q401" s="273"/>
      <c r="R401" s="273"/>
      <c r="S401" s="273"/>
      <c r="T401" s="273"/>
      <c r="U401" s="273"/>
      <c r="V401" s="274"/>
      <c r="W401" s="227">
        <f>W367+1</f>
        <v>12</v>
      </c>
    </row>
    <row r="402" spans="3:23" ht="14.25" customHeight="1" thickBot="1" x14ac:dyDescent="0.3">
      <c r="C402" s="42"/>
      <c r="D402" s="71"/>
      <c r="E402" s="71"/>
      <c r="F402" s="58"/>
      <c r="G402" s="63"/>
      <c r="H402" s="64"/>
      <c r="I402" s="63"/>
      <c r="J402" s="206"/>
      <c r="K402" s="207"/>
      <c r="L402" s="206"/>
      <c r="M402" s="207"/>
      <c r="N402" s="65"/>
      <c r="O402" s="275"/>
      <c r="P402" s="276"/>
      <c r="Q402" s="276"/>
      <c r="R402" s="276"/>
      <c r="S402" s="276"/>
      <c r="T402" s="276"/>
      <c r="U402" s="276"/>
      <c r="V402" s="277"/>
      <c r="W402" s="228"/>
    </row>
    <row r="403" spans="3:23" ht="30" customHeight="1" x14ac:dyDescent="0.25">
      <c r="C403" s="233" t="s">
        <v>21</v>
      </c>
      <c r="D403" s="235" t="s">
        <v>22</v>
      </c>
      <c r="E403" s="235" t="s">
        <v>23</v>
      </c>
      <c r="F403" s="218" t="s">
        <v>24</v>
      </c>
      <c r="G403" s="219"/>
      <c r="H403" s="219"/>
      <c r="I403" s="219"/>
      <c r="J403" s="220"/>
      <c r="K403" s="218" t="s">
        <v>25</v>
      </c>
      <c r="L403" s="219"/>
      <c r="M403" s="219"/>
      <c r="N403" s="219"/>
      <c r="O403" s="220"/>
      <c r="P403" s="235" t="s">
        <v>26</v>
      </c>
      <c r="Q403" s="235" t="s">
        <v>3</v>
      </c>
      <c r="R403" s="218" t="s">
        <v>27</v>
      </c>
      <c r="S403" s="219"/>
      <c r="T403" s="220"/>
      <c r="U403" s="218" t="s">
        <v>28</v>
      </c>
      <c r="V403" s="219"/>
      <c r="W403" s="224"/>
    </row>
    <row r="404" spans="3:23" ht="49.5" customHeight="1" x14ac:dyDescent="0.25">
      <c r="C404" s="234"/>
      <c r="D404" s="236"/>
      <c r="E404" s="236"/>
      <c r="F404" s="221"/>
      <c r="G404" s="222"/>
      <c r="H404" s="222"/>
      <c r="I404" s="222"/>
      <c r="J404" s="223"/>
      <c r="K404" s="221"/>
      <c r="L404" s="222"/>
      <c r="M404" s="222"/>
      <c r="N404" s="222"/>
      <c r="O404" s="223"/>
      <c r="P404" s="236"/>
      <c r="Q404" s="236"/>
      <c r="R404" s="221"/>
      <c r="S404" s="222"/>
      <c r="T404" s="223"/>
      <c r="U404" s="221"/>
      <c r="V404" s="222"/>
      <c r="W404" s="225"/>
    </row>
    <row r="405" spans="3:23" ht="27.75" customHeight="1" x14ac:dyDescent="0.25">
      <c r="C405" s="37">
        <v>1</v>
      </c>
      <c r="D405" s="46">
        <v>2</v>
      </c>
      <c r="E405" s="46">
        <v>3</v>
      </c>
      <c r="F405" s="205">
        <v>4</v>
      </c>
      <c r="G405" s="205"/>
      <c r="H405" s="205"/>
      <c r="I405" s="205"/>
      <c r="J405" s="205"/>
      <c r="K405" s="205">
        <v>5</v>
      </c>
      <c r="L405" s="205"/>
      <c r="M405" s="205"/>
      <c r="N405" s="205"/>
      <c r="O405" s="205"/>
      <c r="P405" s="46">
        <v>6</v>
      </c>
      <c r="Q405" s="46">
        <v>7</v>
      </c>
      <c r="R405" s="205">
        <v>8</v>
      </c>
      <c r="S405" s="205"/>
      <c r="T405" s="205"/>
      <c r="U405" s="199">
        <v>9</v>
      </c>
      <c r="V405" s="200"/>
      <c r="W405" s="217"/>
    </row>
    <row r="406" spans="3:23" ht="24" customHeight="1" x14ac:dyDescent="0.25">
      <c r="C406" s="46">
        <v>69</v>
      </c>
      <c r="D406" s="85" t="s">
        <v>654</v>
      </c>
      <c r="E406" s="47" t="s">
        <v>160</v>
      </c>
      <c r="F406" s="199" t="s">
        <v>211</v>
      </c>
      <c r="G406" s="200"/>
      <c r="H406" s="200"/>
      <c r="I406" s="200"/>
      <c r="J406" s="201"/>
      <c r="K406" s="51"/>
      <c r="L406" s="52"/>
      <c r="M406" s="52"/>
      <c r="N406" s="52"/>
      <c r="O406" s="53"/>
      <c r="P406" s="46" t="s">
        <v>208</v>
      </c>
      <c r="Q406" s="89" t="s">
        <v>655</v>
      </c>
      <c r="R406" s="202"/>
      <c r="S406" s="203"/>
      <c r="T406" s="204"/>
      <c r="U406" s="208"/>
      <c r="V406" s="209"/>
      <c r="W406" s="210"/>
    </row>
    <row r="407" spans="3:23" ht="24" customHeight="1" x14ac:dyDescent="0.25">
      <c r="C407" s="39">
        <v>70</v>
      </c>
      <c r="D407" s="85" t="s">
        <v>660</v>
      </c>
      <c r="E407" s="47" t="s">
        <v>160</v>
      </c>
      <c r="F407" s="199" t="s">
        <v>211</v>
      </c>
      <c r="G407" s="200"/>
      <c r="H407" s="200"/>
      <c r="I407" s="200"/>
      <c r="J407" s="201"/>
      <c r="K407" s="202"/>
      <c r="L407" s="203"/>
      <c r="M407" s="203"/>
      <c r="N407" s="203"/>
      <c r="O407" s="204"/>
      <c r="P407" s="46" t="s">
        <v>208</v>
      </c>
      <c r="Q407" s="89" t="s">
        <v>656</v>
      </c>
      <c r="R407" s="240"/>
      <c r="S407" s="240"/>
      <c r="T407" s="240"/>
      <c r="U407" s="208"/>
      <c r="V407" s="209"/>
      <c r="W407" s="210"/>
    </row>
    <row r="408" spans="3:23" ht="24" customHeight="1" x14ac:dyDescent="0.25">
      <c r="C408" s="39">
        <v>71</v>
      </c>
      <c r="D408" s="85" t="s">
        <v>659</v>
      </c>
      <c r="E408" s="47" t="s">
        <v>160</v>
      </c>
      <c r="F408" s="199" t="s">
        <v>211</v>
      </c>
      <c r="G408" s="200"/>
      <c r="H408" s="200"/>
      <c r="I408" s="200"/>
      <c r="J408" s="201"/>
      <c r="K408" s="202"/>
      <c r="L408" s="203"/>
      <c r="M408" s="203"/>
      <c r="N408" s="203"/>
      <c r="O408" s="204"/>
      <c r="P408" s="46" t="s">
        <v>208</v>
      </c>
      <c r="Q408" s="89" t="s">
        <v>657</v>
      </c>
      <c r="R408" s="229"/>
      <c r="S408" s="229"/>
      <c r="T408" s="229"/>
      <c r="U408" s="208"/>
      <c r="V408" s="209"/>
      <c r="W408" s="210"/>
    </row>
    <row r="409" spans="3:23" ht="24" customHeight="1" x14ac:dyDescent="0.25">
      <c r="C409" s="39">
        <v>72</v>
      </c>
      <c r="D409" s="85" t="s">
        <v>658</v>
      </c>
      <c r="E409" s="47" t="s">
        <v>160</v>
      </c>
      <c r="F409" s="199" t="s">
        <v>198</v>
      </c>
      <c r="G409" s="200"/>
      <c r="H409" s="200"/>
      <c r="I409" s="200"/>
      <c r="J409" s="201"/>
      <c r="K409" s="202"/>
      <c r="L409" s="203"/>
      <c r="M409" s="203"/>
      <c r="N409" s="203"/>
      <c r="O409" s="204"/>
      <c r="P409" s="46" t="s">
        <v>208</v>
      </c>
      <c r="Q409" s="89" t="s">
        <v>661</v>
      </c>
      <c r="R409" s="229"/>
      <c r="S409" s="229"/>
      <c r="T409" s="229"/>
      <c r="U409" s="208"/>
      <c r="V409" s="209"/>
      <c r="W409" s="210"/>
    </row>
    <row r="410" spans="3:23" ht="24" customHeight="1" x14ac:dyDescent="0.25">
      <c r="C410" s="40">
        <v>73</v>
      </c>
      <c r="D410" s="85" t="s">
        <v>662</v>
      </c>
      <c r="E410" s="47" t="s">
        <v>160</v>
      </c>
      <c r="F410" s="199" t="s">
        <v>211</v>
      </c>
      <c r="G410" s="200"/>
      <c r="H410" s="200"/>
      <c r="I410" s="200"/>
      <c r="J410" s="201"/>
      <c r="K410" s="202"/>
      <c r="L410" s="203"/>
      <c r="M410" s="203"/>
      <c r="N410" s="203"/>
      <c r="O410" s="204"/>
      <c r="P410" s="46" t="s">
        <v>208</v>
      </c>
      <c r="Q410" s="89" t="s">
        <v>668</v>
      </c>
      <c r="R410" s="229"/>
      <c r="S410" s="229"/>
      <c r="T410" s="229"/>
      <c r="U410" s="208"/>
      <c r="V410" s="209"/>
      <c r="W410" s="210"/>
    </row>
    <row r="411" spans="3:23" ht="24" customHeight="1" x14ac:dyDescent="0.25">
      <c r="C411" s="40">
        <v>74</v>
      </c>
      <c r="D411" s="85" t="s">
        <v>663</v>
      </c>
      <c r="E411" s="47" t="s">
        <v>160</v>
      </c>
      <c r="F411" s="199" t="s">
        <v>211</v>
      </c>
      <c r="G411" s="200"/>
      <c r="H411" s="200"/>
      <c r="I411" s="200"/>
      <c r="J411" s="201"/>
      <c r="K411" s="202"/>
      <c r="L411" s="203"/>
      <c r="M411" s="203"/>
      <c r="N411" s="203"/>
      <c r="O411" s="204"/>
      <c r="P411" s="46" t="s">
        <v>208</v>
      </c>
      <c r="Q411" s="89" t="s">
        <v>256</v>
      </c>
      <c r="R411" s="229"/>
      <c r="S411" s="229"/>
      <c r="T411" s="229"/>
      <c r="U411" s="208"/>
      <c r="V411" s="209"/>
      <c r="W411" s="210"/>
    </row>
    <row r="412" spans="3:23" ht="24" customHeight="1" x14ac:dyDescent="0.25">
      <c r="C412" s="39">
        <v>75</v>
      </c>
      <c r="D412" s="85" t="s">
        <v>664</v>
      </c>
      <c r="E412" s="47" t="s">
        <v>160</v>
      </c>
      <c r="F412" s="199" t="s">
        <v>161</v>
      </c>
      <c r="G412" s="200"/>
      <c r="H412" s="200"/>
      <c r="I412" s="200"/>
      <c r="J412" s="201"/>
      <c r="K412" s="51"/>
      <c r="L412" s="52"/>
      <c r="M412" s="52"/>
      <c r="N412" s="52"/>
      <c r="O412" s="53"/>
      <c r="P412" s="46" t="s">
        <v>208</v>
      </c>
      <c r="Q412" s="89" t="s">
        <v>669</v>
      </c>
      <c r="R412" s="229"/>
      <c r="S412" s="229"/>
      <c r="T412" s="229"/>
      <c r="U412" s="230"/>
      <c r="V412" s="231"/>
      <c r="W412" s="232"/>
    </row>
    <row r="413" spans="3:23" ht="24" customHeight="1" x14ac:dyDescent="0.25">
      <c r="C413" s="40">
        <v>76</v>
      </c>
      <c r="D413" s="85" t="s">
        <v>665</v>
      </c>
      <c r="E413" s="47" t="s">
        <v>160</v>
      </c>
      <c r="F413" s="199" t="s">
        <v>161</v>
      </c>
      <c r="G413" s="200"/>
      <c r="H413" s="200"/>
      <c r="I413" s="200"/>
      <c r="J413" s="201"/>
      <c r="K413" s="202"/>
      <c r="L413" s="203"/>
      <c r="M413" s="203"/>
      <c r="N413" s="203"/>
      <c r="O413" s="204"/>
      <c r="P413" s="46" t="s">
        <v>208</v>
      </c>
      <c r="Q413" s="89" t="s">
        <v>219</v>
      </c>
      <c r="R413" s="205"/>
      <c r="S413" s="205"/>
      <c r="T413" s="205"/>
      <c r="U413" s="208"/>
      <c r="V413" s="209"/>
      <c r="W413" s="210"/>
    </row>
    <row r="414" spans="3:23" ht="24" customHeight="1" x14ac:dyDescent="0.25">
      <c r="C414" s="40">
        <v>77</v>
      </c>
      <c r="D414" s="85" t="s">
        <v>666</v>
      </c>
      <c r="E414" s="47" t="s">
        <v>160</v>
      </c>
      <c r="F414" s="199" t="s">
        <v>211</v>
      </c>
      <c r="G414" s="200"/>
      <c r="H414" s="200"/>
      <c r="I414" s="200"/>
      <c r="J414" s="201"/>
      <c r="K414" s="202"/>
      <c r="L414" s="203"/>
      <c r="M414" s="203"/>
      <c r="N414" s="203"/>
      <c r="O414" s="204"/>
      <c r="P414" s="46" t="s">
        <v>208</v>
      </c>
      <c r="Q414" s="89" t="s">
        <v>670</v>
      </c>
      <c r="R414" s="205"/>
      <c r="S414" s="205"/>
      <c r="T414" s="205"/>
      <c r="U414" s="208"/>
      <c r="V414" s="209"/>
      <c r="W414" s="210"/>
    </row>
    <row r="415" spans="3:23" ht="24" customHeight="1" x14ac:dyDescent="0.25">
      <c r="C415" s="39">
        <v>78</v>
      </c>
      <c r="D415" s="85" t="s">
        <v>667</v>
      </c>
      <c r="E415" s="47" t="s">
        <v>160</v>
      </c>
      <c r="F415" s="199" t="s">
        <v>161</v>
      </c>
      <c r="G415" s="200"/>
      <c r="H415" s="200"/>
      <c r="I415" s="200"/>
      <c r="J415" s="201"/>
      <c r="K415" s="202"/>
      <c r="L415" s="203"/>
      <c r="M415" s="203"/>
      <c r="N415" s="203"/>
      <c r="O415" s="204"/>
      <c r="P415" s="46" t="s">
        <v>208</v>
      </c>
      <c r="Q415" s="89" t="s">
        <v>671</v>
      </c>
      <c r="R415" s="205"/>
      <c r="S415" s="205"/>
      <c r="T415" s="205"/>
      <c r="U415" s="208"/>
      <c r="V415" s="209"/>
      <c r="W415" s="210"/>
    </row>
    <row r="416" spans="3:23" ht="24" customHeight="1" x14ac:dyDescent="0.25">
      <c r="C416" s="40"/>
      <c r="D416" s="70" t="s">
        <v>212</v>
      </c>
      <c r="E416" s="47"/>
      <c r="F416" s="49"/>
      <c r="G416" s="49"/>
      <c r="H416" s="49"/>
      <c r="I416" s="49"/>
      <c r="J416" s="50"/>
      <c r="K416" s="51"/>
      <c r="L416" s="52"/>
      <c r="M416" s="52"/>
      <c r="N416" s="52"/>
      <c r="O416" s="53"/>
      <c r="P416" s="46"/>
      <c r="Q416" s="89"/>
      <c r="R416" s="205"/>
      <c r="S416" s="205"/>
      <c r="T416" s="205"/>
      <c r="U416" s="208"/>
      <c r="V416" s="209"/>
      <c r="W416" s="210"/>
    </row>
    <row r="417" spans="3:23" ht="24" customHeight="1" x14ac:dyDescent="0.25">
      <c r="C417" s="40">
        <v>79</v>
      </c>
      <c r="D417" s="103" t="s">
        <v>672</v>
      </c>
      <c r="E417" s="47" t="s">
        <v>160</v>
      </c>
      <c r="F417" s="199" t="s">
        <v>186</v>
      </c>
      <c r="G417" s="200"/>
      <c r="H417" s="200"/>
      <c r="I417" s="200"/>
      <c r="J417" s="201"/>
      <c r="K417" s="202"/>
      <c r="L417" s="203"/>
      <c r="M417" s="203"/>
      <c r="N417" s="203"/>
      <c r="O417" s="204"/>
      <c r="P417" s="46" t="s">
        <v>208</v>
      </c>
      <c r="Q417" s="89" t="s">
        <v>673</v>
      </c>
      <c r="R417" s="205"/>
      <c r="S417" s="205"/>
      <c r="T417" s="205"/>
      <c r="U417" s="208"/>
      <c r="V417" s="209"/>
      <c r="W417" s="210"/>
    </row>
    <row r="418" spans="3:23" ht="24.75" customHeight="1" x14ac:dyDescent="0.25">
      <c r="C418" s="40">
        <v>80</v>
      </c>
      <c r="D418" s="103" t="s">
        <v>675</v>
      </c>
      <c r="E418" s="47" t="s">
        <v>160</v>
      </c>
      <c r="F418" s="199" t="s">
        <v>186</v>
      </c>
      <c r="G418" s="200"/>
      <c r="H418" s="200"/>
      <c r="I418" s="200"/>
      <c r="J418" s="201"/>
      <c r="K418" s="202"/>
      <c r="L418" s="203"/>
      <c r="M418" s="203"/>
      <c r="N418" s="203"/>
      <c r="O418" s="204"/>
      <c r="P418" s="46" t="s">
        <v>208</v>
      </c>
      <c r="Q418" s="89" t="s">
        <v>691</v>
      </c>
      <c r="R418" s="205"/>
      <c r="S418" s="205"/>
      <c r="T418" s="205"/>
      <c r="U418" s="208"/>
      <c r="V418" s="209"/>
      <c r="W418" s="210"/>
    </row>
    <row r="419" spans="3:23" ht="24.75" customHeight="1" x14ac:dyDescent="0.25">
      <c r="C419" s="40">
        <v>81</v>
      </c>
      <c r="D419" s="103" t="s">
        <v>674</v>
      </c>
      <c r="E419" s="47" t="s">
        <v>160</v>
      </c>
      <c r="F419" s="199" t="s">
        <v>186</v>
      </c>
      <c r="G419" s="200"/>
      <c r="H419" s="200"/>
      <c r="I419" s="200"/>
      <c r="J419" s="201"/>
      <c r="K419" s="202"/>
      <c r="L419" s="203"/>
      <c r="M419" s="203"/>
      <c r="N419" s="203"/>
      <c r="O419" s="204"/>
      <c r="P419" s="46" t="s">
        <v>208</v>
      </c>
      <c r="Q419" s="89" t="s">
        <v>692</v>
      </c>
      <c r="R419" s="205"/>
      <c r="S419" s="205"/>
      <c r="T419" s="205"/>
      <c r="U419" s="208"/>
      <c r="V419" s="209"/>
      <c r="W419" s="210"/>
    </row>
    <row r="420" spans="3:23" ht="24.75" customHeight="1" x14ac:dyDescent="0.25">
      <c r="C420" s="40">
        <v>82</v>
      </c>
      <c r="D420" s="103" t="s">
        <v>676</v>
      </c>
      <c r="E420" s="47" t="s">
        <v>160</v>
      </c>
      <c r="F420" s="199" t="s">
        <v>161</v>
      </c>
      <c r="G420" s="200"/>
      <c r="H420" s="200"/>
      <c r="I420" s="200"/>
      <c r="J420" s="201"/>
      <c r="K420" s="202"/>
      <c r="L420" s="203"/>
      <c r="M420" s="203"/>
      <c r="N420" s="203"/>
      <c r="O420" s="204"/>
      <c r="P420" s="46" t="s">
        <v>208</v>
      </c>
      <c r="Q420" s="89" t="s">
        <v>216</v>
      </c>
      <c r="R420" s="229"/>
      <c r="S420" s="229"/>
      <c r="T420" s="229"/>
      <c r="U420" s="208"/>
      <c r="V420" s="209"/>
      <c r="W420" s="210"/>
    </row>
    <row r="421" spans="3:23" ht="27" customHeight="1" x14ac:dyDescent="0.25">
      <c r="C421" s="40">
        <v>83</v>
      </c>
      <c r="D421" s="103" t="s">
        <v>677</v>
      </c>
      <c r="E421" s="47" t="s">
        <v>160</v>
      </c>
      <c r="F421" s="199" t="s">
        <v>161</v>
      </c>
      <c r="G421" s="200"/>
      <c r="H421" s="200"/>
      <c r="I421" s="200"/>
      <c r="J421" s="201"/>
      <c r="K421" s="51"/>
      <c r="L421" s="52"/>
      <c r="M421" s="52"/>
      <c r="N421" s="52"/>
      <c r="O421" s="53"/>
      <c r="P421" s="46" t="s">
        <v>208</v>
      </c>
      <c r="Q421" s="89" t="s">
        <v>693</v>
      </c>
      <c r="R421" s="205"/>
      <c r="S421" s="205"/>
      <c r="T421" s="205"/>
      <c r="U421" s="208"/>
      <c r="V421" s="209"/>
      <c r="W421" s="210"/>
    </row>
    <row r="422" spans="3:23" ht="24" customHeight="1" x14ac:dyDescent="0.25">
      <c r="C422" s="40">
        <v>84</v>
      </c>
      <c r="D422" s="103" t="s">
        <v>678</v>
      </c>
      <c r="E422" s="47" t="s">
        <v>160</v>
      </c>
      <c r="F422" s="199" t="s">
        <v>211</v>
      </c>
      <c r="G422" s="200"/>
      <c r="H422" s="200"/>
      <c r="I422" s="200"/>
      <c r="J422" s="201"/>
      <c r="K422" s="202"/>
      <c r="L422" s="203"/>
      <c r="M422" s="203"/>
      <c r="N422" s="203"/>
      <c r="O422" s="204"/>
      <c r="P422" s="46" t="s">
        <v>208</v>
      </c>
      <c r="Q422" s="89" t="s">
        <v>694</v>
      </c>
      <c r="R422" s="205"/>
      <c r="S422" s="205"/>
      <c r="T422" s="205"/>
      <c r="U422" s="208"/>
      <c r="V422" s="209"/>
      <c r="W422" s="210"/>
    </row>
    <row r="423" spans="3:23" ht="25.5" customHeight="1" x14ac:dyDescent="0.25">
      <c r="C423" s="40">
        <v>85</v>
      </c>
      <c r="D423" s="103" t="s">
        <v>679</v>
      </c>
      <c r="E423" s="47" t="s">
        <v>160</v>
      </c>
      <c r="F423" s="199" t="s">
        <v>211</v>
      </c>
      <c r="G423" s="200"/>
      <c r="H423" s="200"/>
      <c r="I423" s="200"/>
      <c r="J423" s="201"/>
      <c r="K423" s="202"/>
      <c r="L423" s="203"/>
      <c r="M423" s="203"/>
      <c r="N423" s="203"/>
      <c r="O423" s="204"/>
      <c r="P423" s="46" t="s">
        <v>208</v>
      </c>
      <c r="Q423" s="89" t="s">
        <v>695</v>
      </c>
      <c r="R423" s="229"/>
      <c r="S423" s="229"/>
      <c r="T423" s="229"/>
      <c r="U423" s="208"/>
      <c r="V423" s="209"/>
      <c r="W423" s="210"/>
    </row>
    <row r="424" spans="3:23" ht="25.5" customHeight="1" x14ac:dyDescent="0.25">
      <c r="C424" s="40">
        <v>86</v>
      </c>
      <c r="D424" s="103" t="s">
        <v>680</v>
      </c>
      <c r="E424" s="47" t="s">
        <v>160</v>
      </c>
      <c r="F424" s="199" t="s">
        <v>211</v>
      </c>
      <c r="G424" s="200"/>
      <c r="H424" s="200"/>
      <c r="I424" s="200"/>
      <c r="J424" s="201"/>
      <c r="K424" s="205"/>
      <c r="L424" s="205"/>
      <c r="M424" s="205"/>
      <c r="N424" s="205"/>
      <c r="O424" s="205"/>
      <c r="P424" s="46" t="s">
        <v>208</v>
      </c>
      <c r="Q424" s="89" t="s">
        <v>257</v>
      </c>
      <c r="R424" s="205"/>
      <c r="S424" s="205"/>
      <c r="T424" s="205"/>
      <c r="U424" s="208"/>
      <c r="V424" s="209"/>
      <c r="W424" s="210"/>
    </row>
    <row r="425" spans="3:23" ht="24" customHeight="1" x14ac:dyDescent="0.25">
      <c r="C425" s="40">
        <v>87</v>
      </c>
      <c r="D425" s="103" t="s">
        <v>681</v>
      </c>
      <c r="E425" s="47" t="s">
        <v>160</v>
      </c>
      <c r="F425" s="199" t="s">
        <v>198</v>
      </c>
      <c r="G425" s="200"/>
      <c r="H425" s="200"/>
      <c r="I425" s="200"/>
      <c r="J425" s="201"/>
      <c r="K425" s="205"/>
      <c r="L425" s="205"/>
      <c r="M425" s="205"/>
      <c r="N425" s="205"/>
      <c r="O425" s="205"/>
      <c r="P425" s="46" t="s">
        <v>208</v>
      </c>
      <c r="Q425" s="89" t="s">
        <v>696</v>
      </c>
      <c r="R425" s="205"/>
      <c r="S425" s="205"/>
      <c r="T425" s="205"/>
      <c r="U425" s="208"/>
      <c r="V425" s="209"/>
      <c r="W425" s="210"/>
    </row>
    <row r="426" spans="3:23" ht="24" customHeight="1" x14ac:dyDescent="0.25">
      <c r="C426" s="40">
        <v>88</v>
      </c>
      <c r="D426" s="103" t="s">
        <v>682</v>
      </c>
      <c r="E426" s="47" t="s">
        <v>160</v>
      </c>
      <c r="F426" s="199" t="s">
        <v>198</v>
      </c>
      <c r="G426" s="200"/>
      <c r="H426" s="200"/>
      <c r="I426" s="200"/>
      <c r="J426" s="201"/>
      <c r="K426" s="51"/>
      <c r="L426" s="52"/>
      <c r="M426" s="52"/>
      <c r="N426" s="52"/>
      <c r="O426" s="53"/>
      <c r="P426" s="46" t="s">
        <v>208</v>
      </c>
      <c r="Q426" s="89" t="s">
        <v>697</v>
      </c>
      <c r="R426" s="205"/>
      <c r="S426" s="205"/>
      <c r="T426" s="205"/>
      <c r="U426" s="208"/>
      <c r="V426" s="209"/>
      <c r="W426" s="210"/>
    </row>
    <row r="427" spans="3:23" ht="24" customHeight="1" x14ac:dyDescent="0.25">
      <c r="C427" s="40">
        <v>89</v>
      </c>
      <c r="D427" s="103" t="s">
        <v>683</v>
      </c>
      <c r="E427" s="47" t="s">
        <v>160</v>
      </c>
      <c r="F427" s="199" t="s">
        <v>161</v>
      </c>
      <c r="G427" s="200"/>
      <c r="H427" s="200"/>
      <c r="I427" s="200"/>
      <c r="J427" s="201"/>
      <c r="K427" s="51"/>
      <c r="L427" s="52"/>
      <c r="M427" s="52"/>
      <c r="N427" s="52"/>
      <c r="O427" s="53"/>
      <c r="P427" s="46" t="s">
        <v>208</v>
      </c>
      <c r="Q427" s="89" t="s">
        <v>255</v>
      </c>
      <c r="R427" s="229"/>
      <c r="S427" s="229"/>
      <c r="T427" s="229"/>
      <c r="U427" s="208"/>
      <c r="V427" s="209"/>
      <c r="W427" s="210"/>
    </row>
    <row r="428" spans="3:23" ht="24" customHeight="1" x14ac:dyDescent="0.25">
      <c r="C428" s="40">
        <v>90</v>
      </c>
      <c r="D428" s="103" t="s">
        <v>684</v>
      </c>
      <c r="E428" s="47" t="s">
        <v>160</v>
      </c>
      <c r="F428" s="199" t="s">
        <v>211</v>
      </c>
      <c r="G428" s="200"/>
      <c r="H428" s="200"/>
      <c r="I428" s="200"/>
      <c r="J428" s="201"/>
      <c r="K428" s="51"/>
      <c r="L428" s="52"/>
      <c r="M428" s="52"/>
      <c r="N428" s="52"/>
      <c r="O428" s="53"/>
      <c r="P428" s="46" t="s">
        <v>208</v>
      </c>
      <c r="Q428" s="89" t="s">
        <v>698</v>
      </c>
      <c r="R428" s="211"/>
      <c r="S428" s="212"/>
      <c r="T428" s="213"/>
      <c r="U428" s="208"/>
      <c r="V428" s="209"/>
      <c r="W428" s="210"/>
    </row>
    <row r="429" spans="3:23" ht="24" customHeight="1" x14ac:dyDescent="0.25">
      <c r="C429" s="40">
        <v>91</v>
      </c>
      <c r="D429" s="103" t="s">
        <v>685</v>
      </c>
      <c r="E429" s="47" t="s">
        <v>160</v>
      </c>
      <c r="F429" s="199" t="s">
        <v>211</v>
      </c>
      <c r="G429" s="200"/>
      <c r="H429" s="200"/>
      <c r="I429" s="200"/>
      <c r="J429" s="201"/>
      <c r="K429" s="51"/>
      <c r="L429" s="52"/>
      <c r="M429" s="52"/>
      <c r="N429" s="52"/>
      <c r="O429" s="53"/>
      <c r="P429" s="46" t="s">
        <v>208</v>
      </c>
      <c r="Q429" s="89" t="s">
        <v>699</v>
      </c>
      <c r="R429" s="202"/>
      <c r="S429" s="203"/>
      <c r="T429" s="204"/>
      <c r="U429" s="208"/>
      <c r="V429" s="209"/>
      <c r="W429" s="210"/>
    </row>
    <row r="430" spans="3:23" ht="24" customHeight="1" x14ac:dyDescent="0.25">
      <c r="C430" s="40">
        <v>92</v>
      </c>
      <c r="D430" s="103" t="s">
        <v>684</v>
      </c>
      <c r="E430" s="47" t="s">
        <v>160</v>
      </c>
      <c r="F430" s="199" t="s">
        <v>211</v>
      </c>
      <c r="G430" s="200"/>
      <c r="H430" s="200"/>
      <c r="I430" s="200"/>
      <c r="J430" s="201"/>
      <c r="K430" s="51"/>
      <c r="L430" s="52"/>
      <c r="M430" s="52"/>
      <c r="N430" s="52"/>
      <c r="O430" s="53"/>
      <c r="P430" s="46" t="s">
        <v>208</v>
      </c>
      <c r="Q430" s="89" t="s">
        <v>224</v>
      </c>
      <c r="R430" s="229"/>
      <c r="S430" s="229"/>
      <c r="T430" s="229"/>
      <c r="U430" s="208"/>
      <c r="V430" s="209"/>
      <c r="W430" s="210"/>
    </row>
    <row r="431" spans="3:23" ht="24" customHeight="1" x14ac:dyDescent="0.25">
      <c r="C431" s="40">
        <v>93</v>
      </c>
      <c r="D431" s="103" t="s">
        <v>686</v>
      </c>
      <c r="E431" s="47" t="s">
        <v>160</v>
      </c>
      <c r="F431" s="199" t="s">
        <v>211</v>
      </c>
      <c r="G431" s="200"/>
      <c r="H431" s="200"/>
      <c r="I431" s="200"/>
      <c r="J431" s="201"/>
      <c r="K431" s="202"/>
      <c r="L431" s="203"/>
      <c r="M431" s="203"/>
      <c r="N431" s="203"/>
      <c r="O431" s="204"/>
      <c r="P431" s="46" t="s">
        <v>208</v>
      </c>
      <c r="Q431" s="89" t="s">
        <v>220</v>
      </c>
      <c r="R431" s="211"/>
      <c r="S431" s="212"/>
      <c r="T431" s="213"/>
      <c r="U431" s="208"/>
      <c r="V431" s="209"/>
      <c r="W431" s="210"/>
    </row>
    <row r="432" spans="3:23" ht="4.5" customHeight="1" x14ac:dyDescent="0.25">
      <c r="C432" s="41"/>
      <c r="D432" s="226"/>
      <c r="E432" s="226"/>
      <c r="F432" s="58"/>
      <c r="G432" s="58"/>
      <c r="H432" s="58"/>
      <c r="I432" s="58"/>
      <c r="J432" s="58"/>
      <c r="K432" s="60"/>
      <c r="L432" s="60"/>
      <c r="M432" s="60"/>
      <c r="N432" s="60"/>
      <c r="O432" s="60"/>
      <c r="P432" s="60"/>
      <c r="Q432" s="60"/>
      <c r="R432" s="60"/>
      <c r="S432" s="60"/>
      <c r="T432" s="60"/>
      <c r="U432" s="58"/>
      <c r="V432" s="58"/>
      <c r="W432" s="61"/>
    </row>
    <row r="433" spans="3:23" ht="12.75" customHeight="1" thickBot="1" x14ac:dyDescent="0.3">
      <c r="C433" s="41"/>
      <c r="D433" s="226"/>
      <c r="E433" s="226"/>
      <c r="F433" s="58"/>
      <c r="G433" s="58"/>
      <c r="H433" s="58"/>
      <c r="I433" s="58"/>
      <c r="J433" s="58"/>
      <c r="K433" s="60"/>
      <c r="L433" s="60"/>
      <c r="M433" s="60"/>
      <c r="N433" s="60"/>
      <c r="O433" s="60"/>
      <c r="P433" s="60"/>
      <c r="Q433" s="60"/>
      <c r="R433" s="60"/>
      <c r="S433" s="60"/>
      <c r="T433" s="60"/>
      <c r="U433" s="58"/>
      <c r="V433" s="58"/>
      <c r="W433" s="61"/>
    </row>
    <row r="434" spans="3:23" ht="14.25" customHeight="1" thickBot="1" x14ac:dyDescent="0.3">
      <c r="C434" s="42"/>
      <c r="D434" s="71"/>
      <c r="E434" s="71"/>
      <c r="F434" s="58"/>
      <c r="G434" s="63" t="s">
        <v>2</v>
      </c>
      <c r="H434" s="64" t="s">
        <v>3</v>
      </c>
      <c r="I434" s="63" t="s">
        <v>4</v>
      </c>
      <c r="J434" s="206" t="s">
        <v>5</v>
      </c>
      <c r="K434" s="207"/>
      <c r="L434" s="206" t="s">
        <v>6</v>
      </c>
      <c r="M434" s="207"/>
      <c r="N434" s="65" t="s">
        <v>7</v>
      </c>
      <c r="O434" s="269" t="str">
        <f>Обложка!N44</f>
        <v>Строительство нового корпуса Спортблок при КГУ "Комплекс школа-ясли-сад" отдела образования по району Самар УО ВКО, расположенного в ВКО, р.Самар, Кулынжонский сельский округ, с. Кулынжон</v>
      </c>
      <c r="P434" s="270"/>
      <c r="Q434" s="270"/>
      <c r="R434" s="270"/>
      <c r="S434" s="270"/>
      <c r="T434" s="270"/>
      <c r="U434" s="270"/>
      <c r="V434" s="271"/>
      <c r="W434" s="62" t="s">
        <v>4</v>
      </c>
    </row>
    <row r="435" spans="3:23" ht="14.25" customHeight="1" thickBot="1" x14ac:dyDescent="0.3">
      <c r="C435" s="42"/>
      <c r="D435" s="71"/>
      <c r="E435" s="71"/>
      <c r="F435" s="58"/>
      <c r="G435" s="63"/>
      <c r="H435" s="64"/>
      <c r="I435" s="63"/>
      <c r="J435" s="206"/>
      <c r="K435" s="207"/>
      <c r="L435" s="206"/>
      <c r="M435" s="207"/>
      <c r="N435" s="65"/>
      <c r="O435" s="272"/>
      <c r="P435" s="273"/>
      <c r="Q435" s="273"/>
      <c r="R435" s="273"/>
      <c r="S435" s="273"/>
      <c r="T435" s="273"/>
      <c r="U435" s="273"/>
      <c r="V435" s="274"/>
      <c r="W435" s="227">
        <f>W401+1</f>
        <v>13</v>
      </c>
    </row>
    <row r="436" spans="3:23" ht="14.25" customHeight="1" thickBot="1" x14ac:dyDescent="0.3">
      <c r="C436" s="42"/>
      <c r="D436" s="71"/>
      <c r="E436" s="71"/>
      <c r="F436" s="58"/>
      <c r="G436" s="63"/>
      <c r="H436" s="64"/>
      <c r="I436" s="63"/>
      <c r="J436" s="206"/>
      <c r="K436" s="207"/>
      <c r="L436" s="206"/>
      <c r="M436" s="207"/>
      <c r="N436" s="65"/>
      <c r="O436" s="275"/>
      <c r="P436" s="276"/>
      <c r="Q436" s="276"/>
      <c r="R436" s="276"/>
      <c r="S436" s="276"/>
      <c r="T436" s="276"/>
      <c r="U436" s="276"/>
      <c r="V436" s="277"/>
      <c r="W436" s="228"/>
    </row>
    <row r="437" spans="3:23" ht="30" customHeight="1" x14ac:dyDescent="0.25">
      <c r="C437" s="233" t="s">
        <v>21</v>
      </c>
      <c r="D437" s="235" t="s">
        <v>22</v>
      </c>
      <c r="E437" s="235" t="s">
        <v>23</v>
      </c>
      <c r="F437" s="218" t="s">
        <v>24</v>
      </c>
      <c r="G437" s="219"/>
      <c r="H437" s="219"/>
      <c r="I437" s="219"/>
      <c r="J437" s="220"/>
      <c r="K437" s="218" t="s">
        <v>25</v>
      </c>
      <c r="L437" s="219"/>
      <c r="M437" s="219"/>
      <c r="N437" s="219"/>
      <c r="O437" s="220"/>
      <c r="P437" s="235" t="s">
        <v>26</v>
      </c>
      <c r="Q437" s="235" t="s">
        <v>3</v>
      </c>
      <c r="R437" s="218" t="s">
        <v>27</v>
      </c>
      <c r="S437" s="219"/>
      <c r="T437" s="220"/>
      <c r="U437" s="218" t="s">
        <v>28</v>
      </c>
      <c r="V437" s="219"/>
      <c r="W437" s="224"/>
    </row>
    <row r="438" spans="3:23" ht="49.5" customHeight="1" x14ac:dyDescent="0.25">
      <c r="C438" s="234"/>
      <c r="D438" s="236"/>
      <c r="E438" s="236"/>
      <c r="F438" s="221"/>
      <c r="G438" s="222"/>
      <c r="H438" s="222"/>
      <c r="I438" s="222"/>
      <c r="J438" s="223"/>
      <c r="K438" s="221"/>
      <c r="L438" s="222"/>
      <c r="M438" s="222"/>
      <c r="N438" s="222"/>
      <c r="O438" s="223"/>
      <c r="P438" s="236"/>
      <c r="Q438" s="236"/>
      <c r="R438" s="221"/>
      <c r="S438" s="222"/>
      <c r="T438" s="223"/>
      <c r="U438" s="221"/>
      <c r="V438" s="222"/>
      <c r="W438" s="225"/>
    </row>
    <row r="439" spans="3:23" ht="27.75" customHeight="1" x14ac:dyDescent="0.25">
      <c r="C439" s="37">
        <v>1</v>
      </c>
      <c r="D439" s="46">
        <v>2</v>
      </c>
      <c r="E439" s="46">
        <v>3</v>
      </c>
      <c r="F439" s="205">
        <v>4</v>
      </c>
      <c r="G439" s="205"/>
      <c r="H439" s="205"/>
      <c r="I439" s="205"/>
      <c r="J439" s="205"/>
      <c r="K439" s="205">
        <v>5</v>
      </c>
      <c r="L439" s="205"/>
      <c r="M439" s="205"/>
      <c r="N439" s="205"/>
      <c r="O439" s="205"/>
      <c r="P439" s="46">
        <v>6</v>
      </c>
      <c r="Q439" s="46">
        <v>7</v>
      </c>
      <c r="R439" s="205">
        <v>8</v>
      </c>
      <c r="S439" s="205"/>
      <c r="T439" s="205"/>
      <c r="U439" s="199">
        <v>9</v>
      </c>
      <c r="V439" s="200"/>
      <c r="W439" s="217"/>
    </row>
    <row r="440" spans="3:23" ht="24" customHeight="1" x14ac:dyDescent="0.25">
      <c r="C440" s="40">
        <v>95</v>
      </c>
      <c r="D440" s="103" t="s">
        <v>687</v>
      </c>
      <c r="E440" s="47" t="s">
        <v>160</v>
      </c>
      <c r="F440" s="199" t="s">
        <v>211</v>
      </c>
      <c r="G440" s="200"/>
      <c r="H440" s="200"/>
      <c r="I440" s="200"/>
      <c r="J440" s="201"/>
      <c r="K440" s="202"/>
      <c r="L440" s="203"/>
      <c r="M440" s="203"/>
      <c r="N440" s="203"/>
      <c r="O440" s="204"/>
      <c r="P440" s="46" t="s">
        <v>208</v>
      </c>
      <c r="Q440" s="89" t="s">
        <v>700</v>
      </c>
      <c r="R440" s="229"/>
      <c r="S440" s="229"/>
      <c r="T440" s="229"/>
      <c r="U440" s="208"/>
      <c r="V440" s="209"/>
      <c r="W440" s="210"/>
    </row>
    <row r="441" spans="3:23" ht="24" customHeight="1" x14ac:dyDescent="0.25">
      <c r="C441" s="39">
        <v>96</v>
      </c>
      <c r="D441" s="103" t="s">
        <v>688</v>
      </c>
      <c r="E441" s="47" t="s">
        <v>160</v>
      </c>
      <c r="F441" s="199" t="s">
        <v>211</v>
      </c>
      <c r="G441" s="200"/>
      <c r="H441" s="200"/>
      <c r="I441" s="200"/>
      <c r="J441" s="201"/>
      <c r="K441" s="202"/>
      <c r="L441" s="203"/>
      <c r="M441" s="203"/>
      <c r="N441" s="203"/>
      <c r="O441" s="204"/>
      <c r="P441" s="46" t="s">
        <v>208</v>
      </c>
      <c r="Q441" s="89" t="s">
        <v>701</v>
      </c>
      <c r="R441" s="229"/>
      <c r="S441" s="229"/>
      <c r="T441" s="229"/>
      <c r="U441" s="208"/>
      <c r="V441" s="209"/>
      <c r="W441" s="210"/>
    </row>
    <row r="442" spans="3:23" ht="24" customHeight="1" x14ac:dyDescent="0.25">
      <c r="C442" s="39">
        <v>97</v>
      </c>
      <c r="D442" s="103" t="s">
        <v>689</v>
      </c>
      <c r="E442" s="47" t="s">
        <v>160</v>
      </c>
      <c r="F442" s="199" t="s">
        <v>211</v>
      </c>
      <c r="G442" s="200"/>
      <c r="H442" s="200"/>
      <c r="I442" s="200"/>
      <c r="J442" s="201"/>
      <c r="K442" s="202"/>
      <c r="L442" s="203"/>
      <c r="M442" s="203"/>
      <c r="N442" s="203"/>
      <c r="O442" s="204"/>
      <c r="P442" s="46" t="s">
        <v>208</v>
      </c>
      <c r="Q442" s="89" t="s">
        <v>210</v>
      </c>
      <c r="R442" s="229"/>
      <c r="S442" s="229"/>
      <c r="T442" s="229"/>
      <c r="U442" s="208"/>
      <c r="V442" s="209"/>
      <c r="W442" s="210"/>
    </row>
    <row r="443" spans="3:23" ht="24" customHeight="1" x14ac:dyDescent="0.25">
      <c r="C443" s="40">
        <v>98</v>
      </c>
      <c r="D443" s="103" t="s">
        <v>690</v>
      </c>
      <c r="E443" s="47" t="s">
        <v>160</v>
      </c>
      <c r="F443" s="199" t="s">
        <v>198</v>
      </c>
      <c r="G443" s="200"/>
      <c r="H443" s="200"/>
      <c r="I443" s="200"/>
      <c r="J443" s="201"/>
      <c r="K443" s="202"/>
      <c r="L443" s="203"/>
      <c r="M443" s="203"/>
      <c r="N443" s="203"/>
      <c r="O443" s="204"/>
      <c r="P443" s="46" t="s">
        <v>208</v>
      </c>
      <c r="Q443" s="89" t="s">
        <v>702</v>
      </c>
      <c r="R443" s="229"/>
      <c r="S443" s="229"/>
      <c r="T443" s="229"/>
      <c r="U443" s="208"/>
      <c r="V443" s="209"/>
      <c r="W443" s="210"/>
    </row>
    <row r="444" spans="3:23" ht="24" customHeight="1" x14ac:dyDescent="0.25">
      <c r="C444" s="39"/>
      <c r="D444" s="103"/>
      <c r="E444" s="47"/>
      <c r="F444" s="48"/>
      <c r="G444" s="49"/>
      <c r="H444" s="49"/>
      <c r="I444" s="49"/>
      <c r="J444" s="50"/>
      <c r="K444" s="202"/>
      <c r="L444" s="203"/>
      <c r="M444" s="203"/>
      <c r="N444" s="203"/>
      <c r="O444" s="204"/>
      <c r="P444" s="46"/>
      <c r="Q444" s="89"/>
      <c r="R444" s="229"/>
      <c r="S444" s="229"/>
      <c r="T444" s="229"/>
      <c r="U444" s="208"/>
      <c r="V444" s="209"/>
      <c r="W444" s="210"/>
    </row>
    <row r="445" spans="3:23" ht="24" customHeight="1" x14ac:dyDescent="0.25">
      <c r="C445" s="39">
        <v>99</v>
      </c>
      <c r="D445" s="70" t="s">
        <v>703</v>
      </c>
      <c r="E445" s="47" t="s">
        <v>160</v>
      </c>
      <c r="F445" s="199" t="s">
        <v>161</v>
      </c>
      <c r="G445" s="200"/>
      <c r="H445" s="200"/>
      <c r="I445" s="200"/>
      <c r="J445" s="201"/>
      <c r="K445" s="202"/>
      <c r="L445" s="203"/>
      <c r="M445" s="203"/>
      <c r="N445" s="203"/>
      <c r="O445" s="204"/>
      <c r="P445" s="46" t="s">
        <v>208</v>
      </c>
      <c r="Q445" s="89" t="s">
        <v>216</v>
      </c>
      <c r="R445" s="211"/>
      <c r="S445" s="212"/>
      <c r="T445" s="213"/>
      <c r="U445" s="208"/>
      <c r="V445" s="209"/>
      <c r="W445" s="210"/>
    </row>
    <row r="446" spans="3:23" ht="24" customHeight="1" x14ac:dyDescent="0.25">
      <c r="C446" s="40">
        <v>100</v>
      </c>
      <c r="D446" s="103" t="s">
        <v>704</v>
      </c>
      <c r="E446" s="47" t="s">
        <v>160</v>
      </c>
      <c r="F446" s="199" t="s">
        <v>161</v>
      </c>
      <c r="G446" s="200"/>
      <c r="H446" s="200"/>
      <c r="I446" s="200"/>
      <c r="J446" s="201"/>
      <c r="K446" s="202"/>
      <c r="L446" s="203"/>
      <c r="M446" s="203"/>
      <c r="N446" s="203"/>
      <c r="O446" s="204"/>
      <c r="P446" s="46" t="s">
        <v>208</v>
      </c>
      <c r="Q446" s="89" t="s">
        <v>719</v>
      </c>
      <c r="R446" s="211"/>
      <c r="S446" s="212"/>
      <c r="T446" s="213"/>
      <c r="U446" s="208"/>
      <c r="V446" s="209"/>
      <c r="W446" s="210"/>
    </row>
    <row r="447" spans="3:23" ht="24" customHeight="1" x14ac:dyDescent="0.25">
      <c r="C447" s="39">
        <v>101</v>
      </c>
      <c r="D447" s="103" t="s">
        <v>705</v>
      </c>
      <c r="E447" s="47" t="s">
        <v>160</v>
      </c>
      <c r="F447" s="199" t="s">
        <v>161</v>
      </c>
      <c r="G447" s="200"/>
      <c r="H447" s="200"/>
      <c r="I447" s="200"/>
      <c r="J447" s="201"/>
      <c r="K447" s="202"/>
      <c r="L447" s="203"/>
      <c r="M447" s="203"/>
      <c r="N447" s="203"/>
      <c r="O447" s="204"/>
      <c r="P447" s="46" t="s">
        <v>208</v>
      </c>
      <c r="Q447" s="89" t="s">
        <v>720</v>
      </c>
      <c r="R447" s="205"/>
      <c r="S447" s="205"/>
      <c r="T447" s="205"/>
      <c r="U447" s="208"/>
      <c r="V447" s="209"/>
      <c r="W447" s="210"/>
    </row>
    <row r="448" spans="3:23" ht="24" customHeight="1" x14ac:dyDescent="0.25">
      <c r="C448" s="40">
        <v>102</v>
      </c>
      <c r="D448" s="103" t="s">
        <v>214</v>
      </c>
      <c r="E448" s="47" t="s">
        <v>160</v>
      </c>
      <c r="F448" s="199" t="s">
        <v>258</v>
      </c>
      <c r="G448" s="200"/>
      <c r="H448" s="200"/>
      <c r="I448" s="200"/>
      <c r="J448" s="201"/>
      <c r="K448" s="202"/>
      <c r="L448" s="203"/>
      <c r="M448" s="203"/>
      <c r="N448" s="203"/>
      <c r="O448" s="204"/>
      <c r="P448" s="46" t="s">
        <v>208</v>
      </c>
      <c r="Q448" s="89" t="s">
        <v>221</v>
      </c>
      <c r="R448" s="205"/>
      <c r="S448" s="205"/>
      <c r="T448" s="205"/>
      <c r="U448" s="208"/>
      <c r="V448" s="209"/>
      <c r="W448" s="210"/>
    </row>
    <row r="449" spans="3:23" ht="24" customHeight="1" x14ac:dyDescent="0.25">
      <c r="C449" s="39">
        <v>103</v>
      </c>
      <c r="D449" s="103" t="s">
        <v>706</v>
      </c>
      <c r="E449" s="47" t="s">
        <v>160</v>
      </c>
      <c r="F449" s="199" t="s">
        <v>258</v>
      </c>
      <c r="G449" s="200"/>
      <c r="H449" s="200"/>
      <c r="I449" s="200"/>
      <c r="J449" s="201"/>
      <c r="K449" s="202"/>
      <c r="L449" s="203"/>
      <c r="M449" s="203"/>
      <c r="N449" s="203"/>
      <c r="O449" s="204"/>
      <c r="P449" s="46" t="s">
        <v>208</v>
      </c>
      <c r="Q449" s="89" t="s">
        <v>223</v>
      </c>
      <c r="R449" s="205"/>
      <c r="S449" s="205"/>
      <c r="T449" s="205"/>
      <c r="U449" s="208"/>
      <c r="V449" s="209"/>
      <c r="W449" s="210"/>
    </row>
    <row r="450" spans="3:23" ht="24" customHeight="1" x14ac:dyDescent="0.25">
      <c r="C450" s="40">
        <v>104</v>
      </c>
      <c r="D450" s="103" t="s">
        <v>707</v>
      </c>
      <c r="E450" s="47" t="s">
        <v>160</v>
      </c>
      <c r="F450" s="199" t="s">
        <v>258</v>
      </c>
      <c r="G450" s="200"/>
      <c r="H450" s="200"/>
      <c r="I450" s="200"/>
      <c r="J450" s="201"/>
      <c r="K450" s="202"/>
      <c r="L450" s="203"/>
      <c r="M450" s="203"/>
      <c r="N450" s="203"/>
      <c r="O450" s="204"/>
      <c r="P450" s="46" t="s">
        <v>208</v>
      </c>
      <c r="Q450" s="89" t="s">
        <v>223</v>
      </c>
      <c r="R450" s="205"/>
      <c r="S450" s="205"/>
      <c r="T450" s="205"/>
      <c r="U450" s="208"/>
      <c r="V450" s="209"/>
      <c r="W450" s="210"/>
    </row>
    <row r="451" spans="3:23" ht="24" customHeight="1" x14ac:dyDescent="0.25">
      <c r="C451" s="39">
        <v>105</v>
      </c>
      <c r="D451" s="103" t="s">
        <v>708</v>
      </c>
      <c r="E451" s="47" t="s">
        <v>160</v>
      </c>
      <c r="F451" s="199" t="s">
        <v>258</v>
      </c>
      <c r="G451" s="200"/>
      <c r="H451" s="200"/>
      <c r="I451" s="200"/>
      <c r="J451" s="201"/>
      <c r="K451" s="202"/>
      <c r="L451" s="203"/>
      <c r="M451" s="203"/>
      <c r="N451" s="203"/>
      <c r="O451" s="204"/>
      <c r="P451" s="46" t="s">
        <v>208</v>
      </c>
      <c r="Q451" s="89" t="s">
        <v>721</v>
      </c>
      <c r="R451" s="205"/>
      <c r="S451" s="205"/>
      <c r="T451" s="205"/>
      <c r="U451" s="208"/>
      <c r="V451" s="209"/>
      <c r="W451" s="210"/>
    </row>
    <row r="452" spans="3:23" ht="24.75" customHeight="1" x14ac:dyDescent="0.25">
      <c r="C452" s="40">
        <v>106</v>
      </c>
      <c r="D452" s="103" t="s">
        <v>709</v>
      </c>
      <c r="E452" s="47" t="s">
        <v>160</v>
      </c>
      <c r="F452" s="199" t="s">
        <v>211</v>
      </c>
      <c r="G452" s="200"/>
      <c r="H452" s="200"/>
      <c r="I452" s="200"/>
      <c r="J452" s="201"/>
      <c r="K452" s="202"/>
      <c r="L452" s="203"/>
      <c r="M452" s="203"/>
      <c r="N452" s="203"/>
      <c r="O452" s="204"/>
      <c r="P452" s="46" t="s">
        <v>208</v>
      </c>
      <c r="Q452" s="89" t="s">
        <v>257</v>
      </c>
      <c r="R452" s="205"/>
      <c r="S452" s="205"/>
      <c r="T452" s="205"/>
      <c r="U452" s="208"/>
      <c r="V452" s="209"/>
      <c r="W452" s="210"/>
    </row>
    <row r="453" spans="3:23" ht="24.75" customHeight="1" x14ac:dyDescent="0.25">
      <c r="C453" s="39">
        <v>107</v>
      </c>
      <c r="D453" s="103" t="s">
        <v>710</v>
      </c>
      <c r="E453" s="47" t="s">
        <v>160</v>
      </c>
      <c r="F453" s="199" t="s">
        <v>211</v>
      </c>
      <c r="G453" s="200"/>
      <c r="H453" s="200"/>
      <c r="I453" s="200"/>
      <c r="J453" s="201"/>
      <c r="K453" s="202"/>
      <c r="L453" s="203"/>
      <c r="M453" s="203"/>
      <c r="N453" s="203"/>
      <c r="O453" s="204"/>
      <c r="P453" s="46" t="s">
        <v>208</v>
      </c>
      <c r="Q453" s="89" t="s">
        <v>722</v>
      </c>
      <c r="R453" s="205"/>
      <c r="S453" s="205"/>
      <c r="T453" s="205"/>
      <c r="U453" s="208"/>
      <c r="V453" s="209"/>
      <c r="W453" s="210"/>
    </row>
    <row r="454" spans="3:23" ht="24.75" customHeight="1" x14ac:dyDescent="0.25">
      <c r="C454" s="40">
        <v>108</v>
      </c>
      <c r="D454" s="103" t="s">
        <v>711</v>
      </c>
      <c r="E454" s="47" t="s">
        <v>160</v>
      </c>
      <c r="F454" s="199" t="s">
        <v>211</v>
      </c>
      <c r="G454" s="200"/>
      <c r="H454" s="200"/>
      <c r="I454" s="200"/>
      <c r="J454" s="201"/>
      <c r="K454" s="202"/>
      <c r="L454" s="203"/>
      <c r="M454" s="203"/>
      <c r="N454" s="203"/>
      <c r="O454" s="204"/>
      <c r="P454" s="46" t="s">
        <v>208</v>
      </c>
      <c r="Q454" s="89" t="s">
        <v>723</v>
      </c>
      <c r="R454" s="229"/>
      <c r="S454" s="229"/>
      <c r="T454" s="229"/>
      <c r="U454" s="208"/>
      <c r="V454" s="209"/>
      <c r="W454" s="210"/>
    </row>
    <row r="455" spans="3:23" ht="27" customHeight="1" x14ac:dyDescent="0.25">
      <c r="C455" s="39">
        <v>109</v>
      </c>
      <c r="D455" s="103" t="s">
        <v>712</v>
      </c>
      <c r="E455" s="47" t="s">
        <v>160</v>
      </c>
      <c r="F455" s="199" t="s">
        <v>211</v>
      </c>
      <c r="G455" s="200"/>
      <c r="H455" s="200"/>
      <c r="I455" s="200"/>
      <c r="J455" s="201"/>
      <c r="K455" s="202"/>
      <c r="L455" s="203"/>
      <c r="M455" s="203"/>
      <c r="N455" s="203"/>
      <c r="O455" s="204"/>
      <c r="P455" s="46" t="s">
        <v>208</v>
      </c>
      <c r="Q455" s="89" t="s">
        <v>225</v>
      </c>
      <c r="R455" s="205"/>
      <c r="S455" s="205"/>
      <c r="T455" s="205"/>
      <c r="U455" s="208"/>
      <c r="V455" s="209"/>
      <c r="W455" s="210"/>
    </row>
    <row r="456" spans="3:23" ht="24" customHeight="1" x14ac:dyDescent="0.25">
      <c r="C456" s="40">
        <v>110</v>
      </c>
      <c r="D456" s="103" t="s">
        <v>713</v>
      </c>
      <c r="E456" s="47" t="s">
        <v>160</v>
      </c>
      <c r="F456" s="199" t="s">
        <v>211</v>
      </c>
      <c r="G456" s="200"/>
      <c r="H456" s="200"/>
      <c r="I456" s="200"/>
      <c r="J456" s="201"/>
      <c r="K456" s="202"/>
      <c r="L456" s="203"/>
      <c r="M456" s="203"/>
      <c r="N456" s="203"/>
      <c r="O456" s="204"/>
      <c r="P456" s="46" t="s">
        <v>208</v>
      </c>
      <c r="Q456" s="89" t="s">
        <v>724</v>
      </c>
      <c r="R456" s="205"/>
      <c r="S456" s="205"/>
      <c r="T456" s="205"/>
      <c r="U456" s="208"/>
      <c r="V456" s="209"/>
      <c r="W456" s="210"/>
    </row>
    <row r="457" spans="3:23" ht="25.5" customHeight="1" x14ac:dyDescent="0.25">
      <c r="C457" s="39">
        <v>111</v>
      </c>
      <c r="D457" s="103" t="s">
        <v>714</v>
      </c>
      <c r="E457" s="47" t="s">
        <v>160</v>
      </c>
      <c r="F457" s="199" t="s">
        <v>211</v>
      </c>
      <c r="G457" s="200"/>
      <c r="H457" s="200"/>
      <c r="I457" s="200"/>
      <c r="J457" s="201"/>
      <c r="K457" s="202"/>
      <c r="L457" s="203"/>
      <c r="M457" s="203"/>
      <c r="N457" s="203"/>
      <c r="O457" s="204"/>
      <c r="P457" s="46" t="s">
        <v>208</v>
      </c>
      <c r="Q457" s="89" t="s">
        <v>725</v>
      </c>
      <c r="R457" s="229"/>
      <c r="S457" s="229"/>
      <c r="T457" s="229"/>
      <c r="U457" s="208"/>
      <c r="V457" s="209"/>
      <c r="W457" s="210"/>
    </row>
    <row r="458" spans="3:23" ht="25.5" customHeight="1" x14ac:dyDescent="0.25">
      <c r="C458" s="40">
        <v>112</v>
      </c>
      <c r="D458" s="103" t="s">
        <v>715</v>
      </c>
      <c r="E458" s="47" t="s">
        <v>160</v>
      </c>
      <c r="F458" s="199" t="s">
        <v>211</v>
      </c>
      <c r="G458" s="200"/>
      <c r="H458" s="200"/>
      <c r="I458" s="200"/>
      <c r="J458" s="201"/>
      <c r="K458" s="202"/>
      <c r="L458" s="203"/>
      <c r="M458" s="203"/>
      <c r="N458" s="203"/>
      <c r="O458" s="204"/>
      <c r="P458" s="46" t="s">
        <v>208</v>
      </c>
      <c r="Q458" s="89" t="s">
        <v>726</v>
      </c>
      <c r="R458" s="205"/>
      <c r="S458" s="205"/>
      <c r="T458" s="205"/>
      <c r="U458" s="208"/>
      <c r="V458" s="209"/>
      <c r="W458" s="210"/>
    </row>
    <row r="459" spans="3:23" ht="24" customHeight="1" x14ac:dyDescent="0.25">
      <c r="C459" s="39">
        <v>113</v>
      </c>
      <c r="D459" s="103" t="s">
        <v>215</v>
      </c>
      <c r="E459" s="47" t="s">
        <v>160</v>
      </c>
      <c r="F459" s="199" t="s">
        <v>258</v>
      </c>
      <c r="G459" s="200"/>
      <c r="H459" s="200"/>
      <c r="I459" s="200"/>
      <c r="J459" s="201"/>
      <c r="K459" s="205"/>
      <c r="L459" s="205"/>
      <c r="M459" s="205"/>
      <c r="N459" s="205"/>
      <c r="O459" s="205"/>
      <c r="P459" s="46" t="s">
        <v>208</v>
      </c>
      <c r="Q459" s="89" t="s">
        <v>222</v>
      </c>
      <c r="R459" s="205"/>
      <c r="S459" s="205"/>
      <c r="T459" s="205"/>
      <c r="U459" s="208"/>
      <c r="V459" s="209"/>
      <c r="W459" s="210"/>
    </row>
    <row r="460" spans="3:23" ht="24" customHeight="1" x14ac:dyDescent="0.25">
      <c r="C460" s="39">
        <v>114</v>
      </c>
      <c r="D460" s="103" t="s">
        <v>716</v>
      </c>
      <c r="E460" s="47" t="s">
        <v>160</v>
      </c>
      <c r="F460" s="199" t="s">
        <v>211</v>
      </c>
      <c r="G460" s="200"/>
      <c r="H460" s="200"/>
      <c r="I460" s="200"/>
      <c r="J460" s="201"/>
      <c r="K460" s="205"/>
      <c r="L460" s="205"/>
      <c r="M460" s="205"/>
      <c r="N460" s="205"/>
      <c r="O460" s="205"/>
      <c r="P460" s="46" t="s">
        <v>208</v>
      </c>
      <c r="Q460" s="89" t="s">
        <v>727</v>
      </c>
      <c r="R460" s="205"/>
      <c r="S460" s="205"/>
      <c r="T460" s="205"/>
      <c r="U460" s="208"/>
      <c r="V460" s="209"/>
      <c r="W460" s="210"/>
    </row>
    <row r="461" spans="3:23" ht="24" customHeight="1" x14ac:dyDescent="0.25">
      <c r="C461" s="40">
        <v>115</v>
      </c>
      <c r="D461" s="103" t="s">
        <v>717</v>
      </c>
      <c r="E461" s="47" t="s">
        <v>160</v>
      </c>
      <c r="F461" s="199" t="s">
        <v>211</v>
      </c>
      <c r="G461" s="200"/>
      <c r="H461" s="200"/>
      <c r="I461" s="200"/>
      <c r="J461" s="201"/>
      <c r="K461" s="205"/>
      <c r="L461" s="205"/>
      <c r="M461" s="205"/>
      <c r="N461" s="205"/>
      <c r="O461" s="205"/>
      <c r="P461" s="46" t="s">
        <v>208</v>
      </c>
      <c r="Q461" s="89" t="s">
        <v>728</v>
      </c>
      <c r="R461" s="229"/>
      <c r="S461" s="229"/>
      <c r="T461" s="229"/>
      <c r="U461" s="208"/>
      <c r="V461" s="209"/>
      <c r="W461" s="210"/>
    </row>
    <row r="462" spans="3:23" ht="24" customHeight="1" x14ac:dyDescent="0.25">
      <c r="C462" s="39">
        <v>116</v>
      </c>
      <c r="D462" s="103" t="s">
        <v>718</v>
      </c>
      <c r="E462" s="47" t="s">
        <v>160</v>
      </c>
      <c r="F462" s="199" t="s">
        <v>211</v>
      </c>
      <c r="G462" s="200"/>
      <c r="H462" s="200"/>
      <c r="I462" s="200"/>
      <c r="J462" s="201"/>
      <c r="K462" s="202"/>
      <c r="L462" s="203"/>
      <c r="M462" s="203"/>
      <c r="N462" s="203"/>
      <c r="O462" s="204"/>
      <c r="P462" s="46" t="s">
        <v>208</v>
      </c>
      <c r="Q462" s="89" t="s">
        <v>729</v>
      </c>
      <c r="R462" s="211"/>
      <c r="S462" s="212"/>
      <c r="T462" s="213"/>
      <c r="U462" s="208"/>
      <c r="V462" s="209"/>
      <c r="W462" s="210"/>
    </row>
    <row r="463" spans="3:23" ht="24" customHeight="1" x14ac:dyDescent="0.25">
      <c r="C463" s="39"/>
      <c r="D463" s="70"/>
      <c r="E463" s="47"/>
      <c r="F463" s="199"/>
      <c r="G463" s="200"/>
      <c r="H463" s="200"/>
      <c r="I463" s="200"/>
      <c r="J463" s="201"/>
      <c r="K463" s="202"/>
      <c r="L463" s="203"/>
      <c r="M463" s="203"/>
      <c r="N463" s="203"/>
      <c r="O463" s="204"/>
      <c r="P463" s="46"/>
      <c r="Q463" s="89"/>
      <c r="R463" s="202"/>
      <c r="S463" s="203"/>
      <c r="T463" s="204"/>
      <c r="U463" s="208"/>
      <c r="V463" s="209"/>
      <c r="W463" s="210"/>
    </row>
    <row r="464" spans="3:23" ht="24" customHeight="1" x14ac:dyDescent="0.25">
      <c r="C464" s="40">
        <v>117</v>
      </c>
      <c r="D464" s="70" t="s">
        <v>226</v>
      </c>
      <c r="E464" s="47" t="s">
        <v>227</v>
      </c>
      <c r="F464" s="199"/>
      <c r="G464" s="200"/>
      <c r="H464" s="200"/>
      <c r="I464" s="200"/>
      <c r="J464" s="201"/>
      <c r="K464" s="205"/>
      <c r="L464" s="205"/>
      <c r="M464" s="205"/>
      <c r="N464" s="205"/>
      <c r="O464" s="205"/>
      <c r="P464" s="46" t="s">
        <v>122</v>
      </c>
      <c r="Q464" s="106">
        <v>550</v>
      </c>
      <c r="R464" s="229"/>
      <c r="S464" s="229"/>
      <c r="T464" s="229"/>
      <c r="U464" s="208"/>
      <c r="V464" s="209"/>
      <c r="W464" s="210"/>
    </row>
    <row r="465" spans="3:23" ht="24" customHeight="1" x14ac:dyDescent="0.25">
      <c r="C465" s="40"/>
      <c r="D465" s="83"/>
      <c r="E465" s="46"/>
      <c r="F465" s="199"/>
      <c r="G465" s="200"/>
      <c r="H465" s="200"/>
      <c r="I465" s="200"/>
      <c r="J465" s="201"/>
      <c r="K465" s="202"/>
      <c r="L465" s="203"/>
      <c r="M465" s="203"/>
      <c r="N465" s="203"/>
      <c r="O465" s="204"/>
      <c r="P465" s="46"/>
      <c r="Q465" s="86"/>
      <c r="R465" s="211"/>
      <c r="S465" s="212"/>
      <c r="T465" s="213"/>
      <c r="U465" s="230"/>
      <c r="V465" s="231"/>
      <c r="W465" s="232"/>
    </row>
    <row r="466" spans="3:23" ht="4.5" customHeight="1" x14ac:dyDescent="0.25">
      <c r="C466" s="41"/>
      <c r="D466" s="226"/>
      <c r="E466" s="226"/>
      <c r="F466" s="58"/>
      <c r="G466" s="58"/>
      <c r="H466" s="58"/>
      <c r="I466" s="58"/>
      <c r="J466" s="58"/>
      <c r="K466" s="60"/>
      <c r="L466" s="60"/>
      <c r="M466" s="60"/>
      <c r="N466" s="60"/>
      <c r="O466" s="60"/>
      <c r="P466" s="60"/>
      <c r="Q466" s="60"/>
      <c r="R466" s="60"/>
      <c r="S466" s="60"/>
      <c r="T466" s="60"/>
      <c r="U466" s="58"/>
      <c r="V466" s="58"/>
      <c r="W466" s="61"/>
    </row>
    <row r="467" spans="3:23" ht="12.75" customHeight="1" thickBot="1" x14ac:dyDescent="0.3">
      <c r="C467" s="41"/>
      <c r="D467" s="226"/>
      <c r="E467" s="226"/>
      <c r="F467" s="58"/>
      <c r="G467" s="58"/>
      <c r="H467" s="58"/>
      <c r="I467" s="58"/>
      <c r="J467" s="58"/>
      <c r="K467" s="60"/>
      <c r="L467" s="60"/>
      <c r="M467" s="60"/>
      <c r="N467" s="60"/>
      <c r="O467" s="60"/>
      <c r="P467" s="60"/>
      <c r="Q467" s="60"/>
      <c r="R467" s="60"/>
      <c r="S467" s="60"/>
      <c r="T467" s="60"/>
      <c r="U467" s="58"/>
      <c r="V467" s="58"/>
      <c r="W467" s="61"/>
    </row>
    <row r="468" spans="3:23" ht="14.25" customHeight="1" thickBot="1" x14ac:dyDescent="0.3">
      <c r="C468" s="42"/>
      <c r="D468" s="71"/>
      <c r="E468" s="71"/>
      <c r="F468" s="58"/>
      <c r="G468" s="63" t="s">
        <v>2</v>
      </c>
      <c r="H468" s="64" t="s">
        <v>3</v>
      </c>
      <c r="I468" s="63" t="s">
        <v>4</v>
      </c>
      <c r="J468" s="206" t="s">
        <v>5</v>
      </c>
      <c r="K468" s="207"/>
      <c r="L468" s="206" t="s">
        <v>6</v>
      </c>
      <c r="M468" s="207"/>
      <c r="N468" s="65" t="s">
        <v>7</v>
      </c>
      <c r="O468" s="269" t="str">
        <f>Обложка!N44</f>
        <v>Строительство нового корпуса Спортблок при КГУ "Комплекс школа-ясли-сад" отдела образования по району Самар УО ВКО, расположенного в ВКО, р.Самар, Кулынжонский сельский округ, с. Кулынжон</v>
      </c>
      <c r="P468" s="270"/>
      <c r="Q468" s="270"/>
      <c r="R468" s="270"/>
      <c r="S468" s="270"/>
      <c r="T468" s="270"/>
      <c r="U468" s="270"/>
      <c r="V468" s="271"/>
      <c r="W468" s="62" t="s">
        <v>4</v>
      </c>
    </row>
    <row r="469" spans="3:23" ht="14.25" customHeight="1" thickBot="1" x14ac:dyDescent="0.3">
      <c r="C469" s="42"/>
      <c r="D469" s="71"/>
      <c r="E469" s="71"/>
      <c r="F469" s="58"/>
      <c r="G469" s="63"/>
      <c r="H469" s="64"/>
      <c r="I469" s="63"/>
      <c r="J469" s="206"/>
      <c r="K469" s="207"/>
      <c r="L469" s="206"/>
      <c r="M469" s="207"/>
      <c r="N469" s="65"/>
      <c r="O469" s="272"/>
      <c r="P469" s="273"/>
      <c r="Q469" s="273"/>
      <c r="R469" s="273"/>
      <c r="S469" s="273"/>
      <c r="T469" s="273"/>
      <c r="U469" s="273"/>
      <c r="V469" s="274"/>
      <c r="W469" s="227">
        <f>W435+1</f>
        <v>14</v>
      </c>
    </row>
    <row r="470" spans="3:23" ht="14.25" customHeight="1" thickBot="1" x14ac:dyDescent="0.3">
      <c r="C470" s="42"/>
      <c r="D470" s="71"/>
      <c r="E470" s="71"/>
      <c r="F470" s="58"/>
      <c r="G470" s="63"/>
      <c r="H470" s="64"/>
      <c r="I470" s="63"/>
      <c r="J470" s="206"/>
      <c r="K470" s="207"/>
      <c r="L470" s="206"/>
      <c r="M470" s="207"/>
      <c r="N470" s="65"/>
      <c r="O470" s="275"/>
      <c r="P470" s="276"/>
      <c r="Q470" s="276"/>
      <c r="R470" s="276"/>
      <c r="S470" s="276"/>
      <c r="T470" s="276"/>
      <c r="U470" s="276"/>
      <c r="V470" s="277"/>
      <c r="W470" s="228"/>
    </row>
    <row r="471" spans="3:23" ht="30" customHeight="1" x14ac:dyDescent="0.25">
      <c r="C471" s="233" t="s">
        <v>21</v>
      </c>
      <c r="D471" s="235" t="s">
        <v>22</v>
      </c>
      <c r="E471" s="235" t="s">
        <v>23</v>
      </c>
      <c r="F471" s="218" t="s">
        <v>24</v>
      </c>
      <c r="G471" s="219"/>
      <c r="H471" s="219"/>
      <c r="I471" s="219"/>
      <c r="J471" s="220"/>
      <c r="K471" s="218" t="s">
        <v>25</v>
      </c>
      <c r="L471" s="219"/>
      <c r="M471" s="219"/>
      <c r="N471" s="219"/>
      <c r="O471" s="220"/>
      <c r="P471" s="235" t="s">
        <v>26</v>
      </c>
      <c r="Q471" s="235" t="s">
        <v>3</v>
      </c>
      <c r="R471" s="218" t="s">
        <v>27</v>
      </c>
      <c r="S471" s="219"/>
      <c r="T471" s="220"/>
      <c r="U471" s="218" t="s">
        <v>28</v>
      </c>
      <c r="V471" s="219"/>
      <c r="W471" s="224"/>
    </row>
    <row r="472" spans="3:23" ht="49.5" customHeight="1" x14ac:dyDescent="0.25">
      <c r="C472" s="234"/>
      <c r="D472" s="236"/>
      <c r="E472" s="236"/>
      <c r="F472" s="221"/>
      <c r="G472" s="222"/>
      <c r="H472" s="222"/>
      <c r="I472" s="222"/>
      <c r="J472" s="223"/>
      <c r="K472" s="221"/>
      <c r="L472" s="222"/>
      <c r="M472" s="222"/>
      <c r="N472" s="222"/>
      <c r="O472" s="223"/>
      <c r="P472" s="236"/>
      <c r="Q472" s="236"/>
      <c r="R472" s="221"/>
      <c r="S472" s="222"/>
      <c r="T472" s="223"/>
      <c r="U472" s="221"/>
      <c r="V472" s="222"/>
      <c r="W472" s="225"/>
    </row>
    <row r="473" spans="3:23" ht="27.75" customHeight="1" x14ac:dyDescent="0.25">
      <c r="C473" s="37">
        <v>1</v>
      </c>
      <c r="D473" s="46">
        <v>2</v>
      </c>
      <c r="E473" s="46">
        <v>3</v>
      </c>
      <c r="F473" s="205">
        <v>4</v>
      </c>
      <c r="G473" s="205"/>
      <c r="H473" s="205"/>
      <c r="I473" s="205"/>
      <c r="J473" s="205"/>
      <c r="K473" s="205">
        <v>5</v>
      </c>
      <c r="L473" s="205"/>
      <c r="M473" s="205"/>
      <c r="N473" s="205"/>
      <c r="O473" s="205"/>
      <c r="P473" s="46">
        <v>6</v>
      </c>
      <c r="Q473" s="46">
        <v>7</v>
      </c>
      <c r="R473" s="205">
        <v>8</v>
      </c>
      <c r="S473" s="205"/>
      <c r="T473" s="205"/>
      <c r="U473" s="199">
        <v>9</v>
      </c>
      <c r="V473" s="200"/>
      <c r="W473" s="217"/>
    </row>
    <row r="474" spans="3:23" ht="24" customHeight="1" x14ac:dyDescent="0.25">
      <c r="C474" s="39">
        <v>118</v>
      </c>
      <c r="D474" s="83" t="s">
        <v>228</v>
      </c>
      <c r="E474" s="47" t="s">
        <v>233</v>
      </c>
      <c r="F474" s="199" t="s">
        <v>730</v>
      </c>
      <c r="G474" s="200"/>
      <c r="H474" s="200"/>
      <c r="I474" s="200"/>
      <c r="J474" s="201"/>
      <c r="K474" s="51"/>
      <c r="L474" s="52"/>
      <c r="M474" s="52"/>
      <c r="N474" s="52"/>
      <c r="O474" s="53"/>
      <c r="P474" s="46" t="s">
        <v>97</v>
      </c>
      <c r="Q474" s="92">
        <v>51.2</v>
      </c>
      <c r="R474" s="229"/>
      <c r="S474" s="229"/>
      <c r="T474" s="229"/>
      <c r="U474" s="208"/>
      <c r="V474" s="209"/>
      <c r="W474" s="210"/>
    </row>
    <row r="475" spans="3:23" ht="24" customHeight="1" x14ac:dyDescent="0.25">
      <c r="C475" s="39"/>
      <c r="D475" s="83" t="s">
        <v>235</v>
      </c>
      <c r="E475" s="47"/>
      <c r="F475" s="48"/>
      <c r="G475" s="49"/>
      <c r="H475" s="49"/>
      <c r="I475" s="49"/>
      <c r="J475" s="50"/>
      <c r="K475" s="51"/>
      <c r="L475" s="52"/>
      <c r="M475" s="52"/>
      <c r="N475" s="52"/>
      <c r="O475" s="53"/>
      <c r="P475" s="47"/>
      <c r="Q475" s="86"/>
      <c r="R475" s="229"/>
      <c r="S475" s="229"/>
      <c r="T475" s="229"/>
      <c r="U475" s="208"/>
      <c r="V475" s="209"/>
      <c r="W475" s="210"/>
    </row>
    <row r="476" spans="3:23" ht="24" customHeight="1" x14ac:dyDescent="0.25">
      <c r="C476" s="40"/>
      <c r="D476" s="83" t="s">
        <v>236</v>
      </c>
      <c r="E476" s="47"/>
      <c r="F476" s="48"/>
      <c r="G476" s="49"/>
      <c r="H476" s="49"/>
      <c r="I476" s="49"/>
      <c r="J476" s="50"/>
      <c r="K476" s="51"/>
      <c r="L476" s="52"/>
      <c r="M476" s="52"/>
      <c r="N476" s="52"/>
      <c r="O476" s="53"/>
      <c r="P476" s="46"/>
      <c r="Q476" s="67"/>
      <c r="R476" s="229"/>
      <c r="S476" s="229"/>
      <c r="T476" s="229"/>
      <c r="U476" s="208"/>
      <c r="V476" s="209"/>
      <c r="W476" s="210"/>
    </row>
    <row r="477" spans="3:23" ht="24" customHeight="1" x14ac:dyDescent="0.25">
      <c r="C477" s="40"/>
      <c r="D477" s="83" t="s">
        <v>237</v>
      </c>
      <c r="E477" s="46"/>
      <c r="F477" s="48"/>
      <c r="G477" s="49"/>
      <c r="H477" s="49"/>
      <c r="I477" s="49"/>
      <c r="J477" s="50"/>
      <c r="K477" s="202"/>
      <c r="L477" s="203"/>
      <c r="M477" s="203"/>
      <c r="N477" s="203"/>
      <c r="O477" s="204"/>
      <c r="P477" s="46"/>
      <c r="Q477" s="46"/>
      <c r="R477" s="229"/>
      <c r="S477" s="229"/>
      <c r="T477" s="229"/>
      <c r="U477" s="208"/>
      <c r="V477" s="209"/>
      <c r="W477" s="210"/>
    </row>
    <row r="478" spans="3:23" ht="24" customHeight="1" x14ac:dyDescent="0.25">
      <c r="C478" s="40"/>
      <c r="D478" s="70" t="s">
        <v>238</v>
      </c>
      <c r="E478" s="46"/>
      <c r="F478" s="48"/>
      <c r="G478" s="49"/>
      <c r="H478" s="49"/>
      <c r="I478" s="49"/>
      <c r="J478" s="50"/>
      <c r="K478" s="202"/>
      <c r="L478" s="203"/>
      <c r="M478" s="203"/>
      <c r="N478" s="203"/>
      <c r="O478" s="204"/>
      <c r="P478" s="46"/>
      <c r="Q478" s="89"/>
      <c r="R478" s="211"/>
      <c r="S478" s="212"/>
      <c r="T478" s="213"/>
      <c r="U478" s="208"/>
      <c r="V478" s="209"/>
      <c r="W478" s="210"/>
    </row>
    <row r="479" spans="3:23" ht="24" customHeight="1" x14ac:dyDescent="0.25">
      <c r="C479" s="40"/>
      <c r="D479" s="83"/>
      <c r="E479" s="46"/>
      <c r="F479" s="48"/>
      <c r="G479" s="49"/>
      <c r="H479" s="49"/>
      <c r="I479" s="49"/>
      <c r="J479" s="50"/>
      <c r="K479" s="202"/>
      <c r="L479" s="203"/>
      <c r="M479" s="203"/>
      <c r="N479" s="203"/>
      <c r="O479" s="204"/>
      <c r="P479" s="46"/>
      <c r="Q479" s="46"/>
      <c r="R479" s="202"/>
      <c r="S479" s="203"/>
      <c r="T479" s="204"/>
      <c r="U479" s="208"/>
      <c r="V479" s="209"/>
      <c r="W479" s="210"/>
    </row>
    <row r="480" spans="3:23" ht="24" customHeight="1" x14ac:dyDescent="0.25">
      <c r="C480" s="40">
        <v>119</v>
      </c>
      <c r="D480" s="70" t="s">
        <v>228</v>
      </c>
      <c r="E480" s="47" t="s">
        <v>233</v>
      </c>
      <c r="F480" s="199" t="s">
        <v>234</v>
      </c>
      <c r="G480" s="200"/>
      <c r="H480" s="200"/>
      <c r="I480" s="200"/>
      <c r="J480" s="201"/>
      <c r="K480" s="202"/>
      <c r="L480" s="203"/>
      <c r="M480" s="203"/>
      <c r="N480" s="203"/>
      <c r="O480" s="204"/>
      <c r="P480" s="46" t="s">
        <v>97</v>
      </c>
      <c r="Q480" s="92">
        <v>368</v>
      </c>
      <c r="R480" s="229"/>
      <c r="S480" s="229"/>
      <c r="T480" s="229"/>
      <c r="U480" s="208"/>
      <c r="V480" s="209"/>
      <c r="W480" s="210"/>
    </row>
    <row r="481" spans="3:23" ht="24" customHeight="1" x14ac:dyDescent="0.25">
      <c r="C481" s="40"/>
      <c r="D481" s="70" t="s">
        <v>229</v>
      </c>
      <c r="E481" s="47"/>
      <c r="F481" s="199"/>
      <c r="G481" s="200"/>
      <c r="H481" s="200"/>
      <c r="I481" s="200"/>
      <c r="J481" s="201"/>
      <c r="K481" s="202"/>
      <c r="L481" s="203"/>
      <c r="M481" s="203"/>
      <c r="N481" s="203"/>
      <c r="O481" s="204"/>
      <c r="P481" s="46"/>
      <c r="Q481" s="89"/>
      <c r="R481" s="211"/>
      <c r="S481" s="212"/>
      <c r="T481" s="213"/>
      <c r="U481" s="230"/>
      <c r="V481" s="231"/>
      <c r="W481" s="232"/>
    </row>
    <row r="482" spans="3:23" ht="24" customHeight="1" x14ac:dyDescent="0.25">
      <c r="C482" s="40"/>
      <c r="D482" s="83" t="s">
        <v>230</v>
      </c>
      <c r="E482" s="47"/>
      <c r="F482" s="48"/>
      <c r="G482" s="49"/>
      <c r="H482" s="49"/>
      <c r="I482" s="49"/>
      <c r="J482" s="50"/>
      <c r="K482" s="51"/>
      <c r="L482" s="52"/>
      <c r="M482" s="52"/>
      <c r="N482" s="52"/>
      <c r="O482" s="53"/>
      <c r="P482" s="46"/>
      <c r="Q482" s="89"/>
      <c r="R482" s="202"/>
      <c r="S482" s="203"/>
      <c r="T482" s="204"/>
      <c r="U482" s="208"/>
      <c r="V482" s="209"/>
      <c r="W482" s="210"/>
    </row>
    <row r="483" spans="3:23" ht="24" customHeight="1" x14ac:dyDescent="0.25">
      <c r="C483" s="40"/>
      <c r="D483" s="83" t="s">
        <v>231</v>
      </c>
      <c r="E483" s="46"/>
      <c r="F483" s="199"/>
      <c r="G483" s="200"/>
      <c r="H483" s="200"/>
      <c r="I483" s="200"/>
      <c r="J483" s="201"/>
      <c r="K483" s="202"/>
      <c r="L483" s="203"/>
      <c r="M483" s="203"/>
      <c r="N483" s="203"/>
      <c r="O483" s="204"/>
      <c r="P483" s="46"/>
      <c r="Q483" s="86"/>
      <c r="R483" s="205"/>
      <c r="S483" s="205"/>
      <c r="T483" s="205"/>
      <c r="U483" s="208"/>
      <c r="V483" s="209"/>
      <c r="W483" s="210"/>
    </row>
    <row r="484" spans="3:23" ht="24" customHeight="1" x14ac:dyDescent="0.25">
      <c r="C484" s="40"/>
      <c r="D484" s="83" t="s">
        <v>232</v>
      </c>
      <c r="E484" s="47" t="s">
        <v>233</v>
      </c>
      <c r="F484" s="199" t="s">
        <v>234</v>
      </c>
      <c r="G484" s="200"/>
      <c r="H484" s="200"/>
      <c r="I484" s="200"/>
      <c r="J484" s="201"/>
      <c r="K484" s="202"/>
      <c r="L484" s="203"/>
      <c r="M484" s="203"/>
      <c r="N484" s="203"/>
      <c r="O484" s="204"/>
      <c r="P484" s="46" t="s">
        <v>97</v>
      </c>
      <c r="Q484" s="86">
        <v>368</v>
      </c>
      <c r="R484" s="205"/>
      <c r="S484" s="205"/>
      <c r="T484" s="205"/>
      <c r="U484" s="208"/>
      <c r="V484" s="209"/>
      <c r="W484" s="210"/>
    </row>
    <row r="485" spans="3:23" ht="24" customHeight="1" x14ac:dyDescent="0.25">
      <c r="C485" s="40"/>
      <c r="D485" s="83"/>
      <c r="E485" s="47"/>
      <c r="F485" s="48"/>
      <c r="G485" s="49"/>
      <c r="H485" s="49"/>
      <c r="I485" s="49"/>
      <c r="J485" s="50"/>
      <c r="K485" s="51"/>
      <c r="L485" s="52"/>
      <c r="M485" s="52"/>
      <c r="N485" s="52"/>
      <c r="O485" s="53"/>
      <c r="P485" s="46"/>
      <c r="Q485" s="67"/>
      <c r="R485" s="229"/>
      <c r="S485" s="229"/>
      <c r="T485" s="229"/>
      <c r="U485" s="208"/>
      <c r="V485" s="209"/>
      <c r="W485" s="210"/>
    </row>
    <row r="486" spans="3:23" ht="24.75" customHeight="1" x14ac:dyDescent="0.25">
      <c r="C486" s="40">
        <v>120</v>
      </c>
      <c r="D486" s="83" t="s">
        <v>239</v>
      </c>
      <c r="E486" s="47" t="s">
        <v>233</v>
      </c>
      <c r="F486" s="199" t="s">
        <v>241</v>
      </c>
      <c r="G486" s="200"/>
      <c r="H486" s="200"/>
      <c r="I486" s="200"/>
      <c r="J486" s="201"/>
      <c r="K486" s="202"/>
      <c r="L486" s="203"/>
      <c r="M486" s="203"/>
      <c r="N486" s="203"/>
      <c r="O486" s="204"/>
      <c r="P486" s="46" t="s">
        <v>242</v>
      </c>
      <c r="Q486" s="108">
        <v>10</v>
      </c>
      <c r="R486" s="211"/>
      <c r="S486" s="212"/>
      <c r="T486" s="213"/>
      <c r="U486" s="208"/>
      <c r="V486" s="209"/>
      <c r="W486" s="210"/>
    </row>
    <row r="487" spans="3:23" ht="24.75" customHeight="1" x14ac:dyDescent="0.25">
      <c r="C487" s="40"/>
      <c r="D487" s="83" t="s">
        <v>240</v>
      </c>
      <c r="E487" s="46"/>
      <c r="F487" s="48"/>
      <c r="G487" s="49"/>
      <c r="H487" s="49"/>
      <c r="I487" s="49"/>
      <c r="J487" s="50"/>
      <c r="K487" s="202"/>
      <c r="L487" s="203"/>
      <c r="M487" s="203"/>
      <c r="N487" s="203"/>
      <c r="O487" s="204"/>
      <c r="P487" s="46"/>
      <c r="Q487" s="67"/>
      <c r="R487" s="202"/>
      <c r="S487" s="203"/>
      <c r="T487" s="204"/>
      <c r="U487" s="208"/>
      <c r="V487" s="209"/>
      <c r="W487" s="210"/>
    </row>
    <row r="488" spans="3:23" ht="24.75" customHeight="1" x14ac:dyDescent="0.25">
      <c r="C488" s="40">
        <v>121</v>
      </c>
      <c r="D488" s="70" t="s">
        <v>243</v>
      </c>
      <c r="E488" s="47" t="s">
        <v>245</v>
      </c>
      <c r="F488" s="199" t="s">
        <v>246</v>
      </c>
      <c r="G488" s="200"/>
      <c r="H488" s="200"/>
      <c r="I488" s="200"/>
      <c r="J488" s="201"/>
      <c r="K488" s="202"/>
      <c r="L488" s="203"/>
      <c r="M488" s="203"/>
      <c r="N488" s="203"/>
      <c r="O488" s="204"/>
      <c r="P488" s="46" t="s">
        <v>97</v>
      </c>
      <c r="Q488" s="92">
        <v>57.2</v>
      </c>
      <c r="R488" s="229"/>
      <c r="S488" s="229"/>
      <c r="T488" s="229"/>
      <c r="U488" s="208"/>
      <c r="V488" s="209"/>
      <c r="W488" s="210"/>
    </row>
    <row r="489" spans="3:23" ht="27" customHeight="1" x14ac:dyDescent="0.25">
      <c r="C489" s="40"/>
      <c r="D489" s="70" t="s">
        <v>244</v>
      </c>
      <c r="E489" s="47"/>
      <c r="F489" s="199"/>
      <c r="G489" s="200"/>
      <c r="H489" s="200"/>
      <c r="I489" s="200"/>
      <c r="J489" s="201"/>
      <c r="K489" s="205"/>
      <c r="L489" s="205"/>
      <c r="M489" s="205"/>
      <c r="N489" s="205"/>
      <c r="O489" s="205"/>
      <c r="P489" s="46"/>
      <c r="Q489" s="67"/>
      <c r="R489" s="211"/>
      <c r="S489" s="212"/>
      <c r="T489" s="213"/>
      <c r="U489" s="230"/>
      <c r="V489" s="231"/>
      <c r="W489" s="232"/>
    </row>
    <row r="490" spans="3:23" ht="24" customHeight="1" x14ac:dyDescent="0.25">
      <c r="C490" s="39"/>
      <c r="D490" s="70" t="s">
        <v>247</v>
      </c>
      <c r="E490" s="47"/>
      <c r="F490" s="199"/>
      <c r="G490" s="200"/>
      <c r="H490" s="200"/>
      <c r="I490" s="200"/>
      <c r="J490" s="201"/>
      <c r="K490" s="202"/>
      <c r="L490" s="203"/>
      <c r="M490" s="203"/>
      <c r="N490" s="203"/>
      <c r="O490" s="204"/>
      <c r="P490" s="46"/>
      <c r="Q490" s="86"/>
      <c r="R490" s="202"/>
      <c r="S490" s="203"/>
      <c r="T490" s="204"/>
      <c r="U490" s="208"/>
      <c r="V490" s="209"/>
      <c r="W490" s="210"/>
    </row>
    <row r="491" spans="3:23" ht="25.5" customHeight="1" x14ac:dyDescent="0.25">
      <c r="C491" s="40">
        <v>122</v>
      </c>
      <c r="D491" s="70" t="s">
        <v>248</v>
      </c>
      <c r="E491" s="47"/>
      <c r="F491" s="199"/>
      <c r="G491" s="200"/>
      <c r="H491" s="200"/>
      <c r="I491" s="200"/>
      <c r="J491" s="201"/>
      <c r="K491" s="202"/>
      <c r="L491" s="203"/>
      <c r="M491" s="203"/>
      <c r="N491" s="203"/>
      <c r="O491" s="204"/>
      <c r="P491" s="46" t="s">
        <v>122</v>
      </c>
      <c r="Q491" s="92">
        <v>35.5</v>
      </c>
      <c r="R491" s="240"/>
      <c r="S491" s="240"/>
      <c r="T491" s="240"/>
      <c r="U491" s="208"/>
      <c r="V491" s="209"/>
      <c r="W491" s="210"/>
    </row>
    <row r="492" spans="3:23" ht="25.5" customHeight="1" x14ac:dyDescent="0.25">
      <c r="C492" s="39">
        <v>123</v>
      </c>
      <c r="D492" s="83" t="s">
        <v>249</v>
      </c>
      <c r="E492" s="47"/>
      <c r="F492" s="199" t="s">
        <v>250</v>
      </c>
      <c r="G492" s="200"/>
      <c r="H492" s="200"/>
      <c r="I492" s="200"/>
      <c r="J492" s="201"/>
      <c r="K492" s="51"/>
      <c r="L492" s="52"/>
      <c r="M492" s="52"/>
      <c r="N492" s="52"/>
      <c r="O492" s="53"/>
      <c r="P492" s="46" t="s">
        <v>32</v>
      </c>
      <c r="Q492" s="92">
        <v>86.5</v>
      </c>
      <c r="R492" s="205"/>
      <c r="S492" s="205"/>
      <c r="T492" s="205"/>
      <c r="U492" s="208"/>
      <c r="V492" s="209"/>
      <c r="W492" s="210"/>
    </row>
    <row r="493" spans="3:23" ht="24" customHeight="1" x14ac:dyDescent="0.25">
      <c r="C493" s="40"/>
      <c r="D493" s="83"/>
      <c r="E493" s="47"/>
      <c r="F493" s="48"/>
      <c r="G493" s="49"/>
      <c r="H493" s="49"/>
      <c r="I493" s="49"/>
      <c r="J493" s="50"/>
      <c r="K493" s="51"/>
      <c r="L493" s="52"/>
      <c r="M493" s="52"/>
      <c r="N493" s="52"/>
      <c r="O493" s="53"/>
      <c r="P493" s="46"/>
      <c r="Q493" s="89"/>
      <c r="R493" s="205"/>
      <c r="S493" s="205"/>
      <c r="T493" s="205"/>
      <c r="U493" s="208"/>
      <c r="V493" s="209"/>
      <c r="W493" s="210"/>
    </row>
    <row r="494" spans="3:23" ht="24" customHeight="1" x14ac:dyDescent="0.25">
      <c r="C494" s="40"/>
      <c r="D494" s="104" t="s">
        <v>731</v>
      </c>
      <c r="E494" s="46"/>
      <c r="F494" s="199"/>
      <c r="G494" s="200"/>
      <c r="H494" s="200"/>
      <c r="I494" s="200"/>
      <c r="J494" s="201"/>
      <c r="K494" s="202"/>
      <c r="L494" s="203"/>
      <c r="M494" s="203"/>
      <c r="N494" s="203"/>
      <c r="O494" s="204"/>
      <c r="P494" s="46"/>
      <c r="Q494" s="86"/>
      <c r="R494" s="205"/>
      <c r="S494" s="205"/>
      <c r="T494" s="205"/>
      <c r="U494" s="208"/>
      <c r="V494" s="209"/>
      <c r="W494" s="210"/>
    </row>
    <row r="495" spans="3:23" ht="24" customHeight="1" x14ac:dyDescent="0.25">
      <c r="C495" s="40">
        <v>1</v>
      </c>
      <c r="D495" s="83" t="s">
        <v>732</v>
      </c>
      <c r="E495" s="47" t="s">
        <v>733</v>
      </c>
      <c r="F495" s="199"/>
      <c r="G495" s="200"/>
      <c r="H495" s="200"/>
      <c r="I495" s="200"/>
      <c r="J495" s="201"/>
      <c r="K495" s="202" t="s">
        <v>734</v>
      </c>
      <c r="L495" s="203"/>
      <c r="M495" s="203"/>
      <c r="N495" s="203"/>
      <c r="O495" s="204"/>
      <c r="P495" s="46" t="s">
        <v>20</v>
      </c>
      <c r="Q495" s="67">
        <v>1</v>
      </c>
      <c r="R495" s="229">
        <v>22.5</v>
      </c>
      <c r="S495" s="229"/>
      <c r="T495" s="229"/>
      <c r="U495" s="208"/>
      <c r="V495" s="209"/>
      <c r="W495" s="210"/>
    </row>
    <row r="496" spans="3:23" ht="24" customHeight="1" x14ac:dyDescent="0.25">
      <c r="C496" s="40"/>
      <c r="D496" s="83" t="s">
        <v>735</v>
      </c>
      <c r="E496" s="47"/>
      <c r="F496" s="48"/>
      <c r="G496" s="49"/>
      <c r="H496" s="49"/>
      <c r="I496" s="49"/>
      <c r="J496" s="50"/>
      <c r="K496" s="51"/>
      <c r="L496" s="52"/>
      <c r="M496" s="52"/>
      <c r="N496" s="52"/>
      <c r="O496" s="53"/>
      <c r="P496" s="46"/>
      <c r="Q496" s="67"/>
      <c r="R496" s="211"/>
      <c r="S496" s="212"/>
      <c r="T496" s="213"/>
      <c r="U496" s="208"/>
      <c r="V496" s="209"/>
      <c r="W496" s="210"/>
    </row>
    <row r="497" spans="3:23" ht="24" customHeight="1" x14ac:dyDescent="0.25">
      <c r="C497" s="40">
        <v>2</v>
      </c>
      <c r="D497" s="83" t="s">
        <v>586</v>
      </c>
      <c r="E497" s="46" t="s">
        <v>163</v>
      </c>
      <c r="F497" s="199" t="s">
        <v>164</v>
      </c>
      <c r="G497" s="200"/>
      <c r="H497" s="200"/>
      <c r="I497" s="200"/>
      <c r="J497" s="201"/>
      <c r="K497" s="202"/>
      <c r="L497" s="203"/>
      <c r="M497" s="203"/>
      <c r="N497" s="203"/>
      <c r="O497" s="204"/>
      <c r="P497" s="46" t="s">
        <v>20</v>
      </c>
      <c r="Q497" s="56">
        <v>17</v>
      </c>
      <c r="R497" s="211"/>
      <c r="S497" s="212"/>
      <c r="T497" s="213"/>
      <c r="U497" s="230"/>
      <c r="V497" s="231"/>
      <c r="W497" s="232"/>
    </row>
    <row r="498" spans="3:23" ht="24" customHeight="1" x14ac:dyDescent="0.25">
      <c r="C498" s="40">
        <v>3</v>
      </c>
      <c r="D498" s="83" t="s">
        <v>172</v>
      </c>
      <c r="E498" s="50" t="s">
        <v>173</v>
      </c>
      <c r="F498" s="199" t="s">
        <v>170</v>
      </c>
      <c r="G498" s="200"/>
      <c r="H498" s="200"/>
      <c r="I498" s="200"/>
      <c r="J498" s="201"/>
      <c r="K498" s="202"/>
      <c r="L498" s="203"/>
      <c r="M498" s="203"/>
      <c r="N498" s="203"/>
      <c r="O498" s="204"/>
      <c r="P498" s="46" t="s">
        <v>20</v>
      </c>
      <c r="Q498" s="67">
        <v>14</v>
      </c>
      <c r="R498" s="202"/>
      <c r="S498" s="203"/>
      <c r="T498" s="204"/>
      <c r="U498" s="208"/>
      <c r="V498" s="209"/>
      <c r="W498" s="210"/>
    </row>
    <row r="499" spans="3:23" ht="24" customHeight="1" x14ac:dyDescent="0.25">
      <c r="C499" s="40">
        <v>4</v>
      </c>
      <c r="D499" s="46" t="s">
        <v>169</v>
      </c>
      <c r="E499" s="50" t="s">
        <v>174</v>
      </c>
      <c r="F499" s="199" t="s">
        <v>170</v>
      </c>
      <c r="G499" s="200"/>
      <c r="H499" s="200"/>
      <c r="I499" s="200"/>
      <c r="J499" s="201"/>
      <c r="K499" s="202"/>
      <c r="L499" s="203"/>
      <c r="M499" s="203"/>
      <c r="N499" s="203"/>
      <c r="O499" s="204"/>
      <c r="P499" s="46" t="s">
        <v>20</v>
      </c>
      <c r="Q499" s="67">
        <v>1</v>
      </c>
      <c r="R499" s="211"/>
      <c r="S499" s="212"/>
      <c r="T499" s="213"/>
      <c r="U499" s="208"/>
      <c r="V499" s="209"/>
      <c r="W499" s="210"/>
    </row>
    <row r="500" spans="3:23" ht="4.5" customHeight="1" x14ac:dyDescent="0.25">
      <c r="C500" s="41"/>
      <c r="D500" s="226"/>
      <c r="E500" s="226"/>
      <c r="F500" s="58"/>
      <c r="G500" s="58"/>
      <c r="H500" s="58"/>
      <c r="I500" s="58"/>
      <c r="J500" s="58"/>
      <c r="K500" s="60"/>
      <c r="L500" s="60"/>
      <c r="M500" s="60"/>
      <c r="N500" s="60"/>
      <c r="O500" s="60"/>
      <c r="P500" s="60"/>
      <c r="Q500" s="60"/>
      <c r="R500" s="60"/>
      <c r="S500" s="60"/>
      <c r="T500" s="60"/>
      <c r="U500" s="58"/>
      <c r="V500" s="58"/>
      <c r="W500" s="61"/>
    </row>
    <row r="501" spans="3:23" ht="12.75" customHeight="1" thickBot="1" x14ac:dyDescent="0.3">
      <c r="C501" s="41"/>
      <c r="D501" s="226"/>
      <c r="E501" s="226"/>
      <c r="F501" s="58"/>
      <c r="G501" s="58"/>
      <c r="H501" s="58"/>
      <c r="I501" s="58"/>
      <c r="J501" s="58"/>
      <c r="K501" s="60"/>
      <c r="L501" s="60"/>
      <c r="M501" s="60"/>
      <c r="N501" s="60"/>
      <c r="O501" s="60"/>
      <c r="P501" s="60"/>
      <c r="Q501" s="60"/>
      <c r="R501" s="60"/>
      <c r="S501" s="60"/>
      <c r="T501" s="60"/>
      <c r="U501" s="58"/>
      <c r="V501" s="58"/>
      <c r="W501" s="61"/>
    </row>
    <row r="502" spans="3:23" ht="14.25" customHeight="1" thickBot="1" x14ac:dyDescent="0.3">
      <c r="C502" s="42"/>
      <c r="D502" s="71"/>
      <c r="E502" s="71"/>
      <c r="F502" s="58"/>
      <c r="G502" s="63" t="s">
        <v>2</v>
      </c>
      <c r="H502" s="64" t="s">
        <v>3</v>
      </c>
      <c r="I502" s="63" t="s">
        <v>4</v>
      </c>
      <c r="J502" s="206" t="s">
        <v>5</v>
      </c>
      <c r="K502" s="207"/>
      <c r="L502" s="206" t="s">
        <v>6</v>
      </c>
      <c r="M502" s="207"/>
      <c r="N502" s="65" t="s">
        <v>7</v>
      </c>
      <c r="O502" s="269" t="str">
        <f>Обложка!N44</f>
        <v>Строительство нового корпуса Спортблок при КГУ "Комплекс школа-ясли-сад" отдела образования по району Самар УО ВКО, расположенного в ВКО, р.Самар, Кулынжонский сельский округ, с. Кулынжон</v>
      </c>
      <c r="P502" s="270"/>
      <c r="Q502" s="270"/>
      <c r="R502" s="270"/>
      <c r="S502" s="270"/>
      <c r="T502" s="270"/>
      <c r="U502" s="270"/>
      <c r="V502" s="271"/>
      <c r="W502" s="62" t="s">
        <v>4</v>
      </c>
    </row>
    <row r="503" spans="3:23" ht="14.25" customHeight="1" thickBot="1" x14ac:dyDescent="0.3">
      <c r="C503" s="42"/>
      <c r="D503" s="71"/>
      <c r="E503" s="71"/>
      <c r="F503" s="58"/>
      <c r="G503" s="63"/>
      <c r="H503" s="64"/>
      <c r="I503" s="63"/>
      <c r="J503" s="206"/>
      <c r="K503" s="207"/>
      <c r="L503" s="206"/>
      <c r="M503" s="207"/>
      <c r="N503" s="65"/>
      <c r="O503" s="272"/>
      <c r="P503" s="273"/>
      <c r="Q503" s="273"/>
      <c r="R503" s="273"/>
      <c r="S503" s="273"/>
      <c r="T503" s="273"/>
      <c r="U503" s="273"/>
      <c r="V503" s="274"/>
      <c r="W503" s="227">
        <f>W469+1</f>
        <v>15</v>
      </c>
    </row>
    <row r="504" spans="3:23" ht="14.25" customHeight="1" thickBot="1" x14ac:dyDescent="0.3">
      <c r="C504" s="42"/>
      <c r="D504" s="71"/>
      <c r="E504" s="71"/>
      <c r="F504" s="58"/>
      <c r="G504" s="63"/>
      <c r="H504" s="64"/>
      <c r="I504" s="63"/>
      <c r="J504" s="206"/>
      <c r="K504" s="207"/>
      <c r="L504" s="206"/>
      <c r="M504" s="207"/>
      <c r="N504" s="65"/>
      <c r="O504" s="275"/>
      <c r="P504" s="276"/>
      <c r="Q504" s="276"/>
      <c r="R504" s="276"/>
      <c r="S504" s="276"/>
      <c r="T504" s="276"/>
      <c r="U504" s="276"/>
      <c r="V504" s="277"/>
      <c r="W504" s="228"/>
    </row>
    <row r="505" spans="3:23" ht="30" customHeight="1" x14ac:dyDescent="0.25">
      <c r="C505" s="233" t="s">
        <v>21</v>
      </c>
      <c r="D505" s="235" t="s">
        <v>22</v>
      </c>
      <c r="E505" s="235" t="s">
        <v>23</v>
      </c>
      <c r="F505" s="218" t="s">
        <v>24</v>
      </c>
      <c r="G505" s="219"/>
      <c r="H505" s="219"/>
      <c r="I505" s="219"/>
      <c r="J505" s="220"/>
      <c r="K505" s="218" t="s">
        <v>25</v>
      </c>
      <c r="L505" s="219"/>
      <c r="M505" s="219"/>
      <c r="N505" s="219"/>
      <c r="O505" s="220"/>
      <c r="P505" s="235" t="s">
        <v>26</v>
      </c>
      <c r="Q505" s="235" t="s">
        <v>3</v>
      </c>
      <c r="R505" s="218" t="s">
        <v>27</v>
      </c>
      <c r="S505" s="219"/>
      <c r="T505" s="220"/>
      <c r="U505" s="218" t="s">
        <v>28</v>
      </c>
      <c r="V505" s="219"/>
      <c r="W505" s="224"/>
    </row>
    <row r="506" spans="3:23" ht="49.5" customHeight="1" x14ac:dyDescent="0.25">
      <c r="C506" s="234"/>
      <c r="D506" s="236"/>
      <c r="E506" s="236"/>
      <c r="F506" s="221"/>
      <c r="G506" s="222"/>
      <c r="H506" s="222"/>
      <c r="I506" s="222"/>
      <c r="J506" s="223"/>
      <c r="K506" s="221"/>
      <c r="L506" s="222"/>
      <c r="M506" s="222"/>
      <c r="N506" s="222"/>
      <c r="O506" s="223"/>
      <c r="P506" s="236"/>
      <c r="Q506" s="236"/>
      <c r="R506" s="221"/>
      <c r="S506" s="222"/>
      <c r="T506" s="223"/>
      <c r="U506" s="221"/>
      <c r="V506" s="222"/>
      <c r="W506" s="225"/>
    </row>
    <row r="507" spans="3:23" ht="27.75" customHeight="1" x14ac:dyDescent="0.25">
      <c r="C507" s="37">
        <v>1</v>
      </c>
      <c r="D507" s="46">
        <v>2</v>
      </c>
      <c r="E507" s="46">
        <v>3</v>
      </c>
      <c r="F507" s="205">
        <v>4</v>
      </c>
      <c r="G507" s="205"/>
      <c r="H507" s="205"/>
      <c r="I507" s="205"/>
      <c r="J507" s="205"/>
      <c r="K507" s="205">
        <v>5</v>
      </c>
      <c r="L507" s="205"/>
      <c r="M507" s="205"/>
      <c r="N507" s="205"/>
      <c r="O507" s="205"/>
      <c r="P507" s="46">
        <v>6</v>
      </c>
      <c r="Q507" s="46">
        <v>7</v>
      </c>
      <c r="R507" s="205">
        <v>8</v>
      </c>
      <c r="S507" s="205"/>
      <c r="T507" s="205"/>
      <c r="U507" s="199">
        <v>9</v>
      </c>
      <c r="V507" s="200"/>
      <c r="W507" s="217"/>
    </row>
    <row r="508" spans="3:23" ht="24" customHeight="1" x14ac:dyDescent="0.25">
      <c r="C508" s="46">
        <v>5</v>
      </c>
      <c r="D508" s="83" t="s">
        <v>181</v>
      </c>
      <c r="E508" s="47" t="s">
        <v>182</v>
      </c>
      <c r="F508" s="199" t="s">
        <v>183</v>
      </c>
      <c r="G508" s="200"/>
      <c r="H508" s="200"/>
      <c r="I508" s="200"/>
      <c r="J508" s="201"/>
      <c r="K508" s="202"/>
      <c r="L508" s="203"/>
      <c r="M508" s="203"/>
      <c r="N508" s="203"/>
      <c r="O508" s="204"/>
      <c r="P508" s="46" t="s">
        <v>20</v>
      </c>
      <c r="Q508" s="67">
        <v>6</v>
      </c>
      <c r="R508" s="229"/>
      <c r="S508" s="229"/>
      <c r="T508" s="229"/>
      <c r="U508" s="208"/>
      <c r="V508" s="209"/>
      <c r="W508" s="210"/>
    </row>
    <row r="509" spans="3:23" ht="24" customHeight="1" x14ac:dyDescent="0.25">
      <c r="C509" s="39"/>
      <c r="D509" s="83" t="s">
        <v>184</v>
      </c>
      <c r="E509" s="50"/>
      <c r="F509" s="199"/>
      <c r="G509" s="200"/>
      <c r="H509" s="200"/>
      <c r="I509" s="200"/>
      <c r="J509" s="201"/>
      <c r="K509" s="202"/>
      <c r="L509" s="203"/>
      <c r="M509" s="203"/>
      <c r="N509" s="203"/>
      <c r="O509" s="204"/>
      <c r="P509" s="46"/>
      <c r="Q509" s="67"/>
      <c r="R509" s="229"/>
      <c r="S509" s="229"/>
      <c r="T509" s="229"/>
      <c r="U509" s="237"/>
      <c r="V509" s="238"/>
      <c r="W509" s="239"/>
    </row>
    <row r="510" spans="3:23" ht="24" customHeight="1" x14ac:dyDescent="0.25">
      <c r="C510" s="39">
        <v>6</v>
      </c>
      <c r="D510" s="85" t="s">
        <v>185</v>
      </c>
      <c r="E510" s="47" t="s">
        <v>160</v>
      </c>
      <c r="F510" s="199" t="s">
        <v>186</v>
      </c>
      <c r="G510" s="200"/>
      <c r="H510" s="200"/>
      <c r="I510" s="200"/>
      <c r="J510" s="201"/>
      <c r="K510" s="51"/>
      <c r="L510" s="52"/>
      <c r="M510" s="52"/>
      <c r="N510" s="52"/>
      <c r="O510" s="53"/>
      <c r="P510" s="46" t="s">
        <v>32</v>
      </c>
      <c r="Q510" s="86">
        <v>15</v>
      </c>
      <c r="R510" s="202"/>
      <c r="S510" s="203"/>
      <c r="T510" s="204"/>
      <c r="U510" s="208" t="s">
        <v>737</v>
      </c>
      <c r="V510" s="209"/>
      <c r="W510" s="210"/>
    </row>
    <row r="511" spans="3:23" ht="24" customHeight="1" x14ac:dyDescent="0.25">
      <c r="C511" s="39">
        <v>7</v>
      </c>
      <c r="D511" s="85" t="s">
        <v>187</v>
      </c>
      <c r="E511" s="47" t="s">
        <v>160</v>
      </c>
      <c r="F511" s="199" t="s">
        <v>186</v>
      </c>
      <c r="G511" s="200"/>
      <c r="H511" s="200"/>
      <c r="I511" s="200"/>
      <c r="J511" s="201"/>
      <c r="K511" s="51"/>
      <c r="L511" s="52"/>
      <c r="M511" s="52"/>
      <c r="N511" s="52"/>
      <c r="O511" s="53"/>
      <c r="P511" s="46" t="s">
        <v>32</v>
      </c>
      <c r="Q511" s="86">
        <v>4.5</v>
      </c>
      <c r="R511" s="202"/>
      <c r="S511" s="203"/>
      <c r="T511" s="204"/>
      <c r="U511" s="208" t="s">
        <v>738</v>
      </c>
      <c r="V511" s="209"/>
      <c r="W511" s="210"/>
    </row>
    <row r="512" spans="3:23" ht="24" customHeight="1" x14ac:dyDescent="0.25">
      <c r="C512" s="40">
        <v>8</v>
      </c>
      <c r="D512" s="85" t="s">
        <v>188</v>
      </c>
      <c r="E512" s="47" t="s">
        <v>160</v>
      </c>
      <c r="F512" s="199" t="s">
        <v>186</v>
      </c>
      <c r="G512" s="200"/>
      <c r="H512" s="200"/>
      <c r="I512" s="200"/>
      <c r="J512" s="201"/>
      <c r="K512" s="51"/>
      <c r="L512" s="52"/>
      <c r="M512" s="52"/>
      <c r="N512" s="52"/>
      <c r="O512" s="53"/>
      <c r="P512" s="46" t="s">
        <v>32</v>
      </c>
      <c r="Q512" s="86">
        <v>11.5</v>
      </c>
      <c r="R512" s="202"/>
      <c r="S512" s="203"/>
      <c r="T512" s="204"/>
      <c r="U512" s="208" t="s">
        <v>739</v>
      </c>
      <c r="V512" s="209"/>
      <c r="W512" s="210"/>
    </row>
    <row r="513" spans="3:23" ht="24" customHeight="1" x14ac:dyDescent="0.25">
      <c r="C513" s="40"/>
      <c r="D513" s="83" t="s">
        <v>190</v>
      </c>
      <c r="E513" s="47"/>
      <c r="F513" s="199"/>
      <c r="G513" s="200"/>
      <c r="H513" s="200"/>
      <c r="I513" s="200"/>
      <c r="J513" s="201"/>
      <c r="K513" s="202"/>
      <c r="L513" s="203"/>
      <c r="M513" s="203"/>
      <c r="N513" s="203"/>
      <c r="O513" s="204"/>
      <c r="P513" s="46"/>
      <c r="Q513" s="54"/>
      <c r="R513" s="205"/>
      <c r="S513" s="205"/>
      <c r="T513" s="205"/>
      <c r="U513" s="208"/>
      <c r="V513" s="209"/>
      <c r="W513" s="210"/>
    </row>
    <row r="514" spans="3:23" ht="24" customHeight="1" x14ac:dyDescent="0.25">
      <c r="C514" s="40">
        <v>9</v>
      </c>
      <c r="D514" s="83" t="s">
        <v>736</v>
      </c>
      <c r="E514" s="47" t="s">
        <v>160</v>
      </c>
      <c r="F514" s="199" t="s">
        <v>161</v>
      </c>
      <c r="G514" s="200"/>
      <c r="H514" s="200"/>
      <c r="I514" s="200"/>
      <c r="J514" s="201"/>
      <c r="K514" s="202"/>
      <c r="L514" s="203"/>
      <c r="M514" s="203"/>
      <c r="N514" s="203"/>
      <c r="O514" s="204"/>
      <c r="P514" s="46" t="s">
        <v>32</v>
      </c>
      <c r="Q514" s="54">
        <v>5</v>
      </c>
      <c r="R514" s="51"/>
      <c r="S514" s="52"/>
      <c r="T514" s="53"/>
      <c r="U514" s="208" t="s">
        <v>740</v>
      </c>
      <c r="V514" s="209"/>
      <c r="W514" s="210"/>
    </row>
    <row r="515" spans="3:23" ht="24" customHeight="1" x14ac:dyDescent="0.25">
      <c r="C515" s="40">
        <v>10</v>
      </c>
      <c r="D515" s="83" t="s">
        <v>200</v>
      </c>
      <c r="E515" s="47"/>
      <c r="F515" s="48"/>
      <c r="G515" s="49"/>
      <c r="H515" s="49"/>
      <c r="I515" s="49"/>
      <c r="J515" s="50"/>
      <c r="K515" s="202"/>
      <c r="L515" s="203"/>
      <c r="M515" s="203"/>
      <c r="N515" s="203"/>
      <c r="O515" s="204"/>
      <c r="P515" s="46" t="s">
        <v>32</v>
      </c>
      <c r="Q515" s="86">
        <v>10</v>
      </c>
      <c r="R515" s="211"/>
      <c r="S515" s="212"/>
      <c r="T515" s="213"/>
      <c r="U515" s="208"/>
      <c r="V515" s="209"/>
      <c r="W515" s="210"/>
    </row>
    <row r="516" spans="3:23" ht="24" customHeight="1" x14ac:dyDescent="0.25">
      <c r="C516" s="40"/>
      <c r="D516" s="83"/>
      <c r="E516" s="47"/>
      <c r="F516" s="48"/>
      <c r="G516" s="49"/>
      <c r="H516" s="49"/>
      <c r="I516" s="49"/>
      <c r="J516" s="50"/>
      <c r="K516" s="202"/>
      <c r="L516" s="203"/>
      <c r="M516" s="203"/>
      <c r="N516" s="203"/>
      <c r="O516" s="204"/>
      <c r="P516" s="47"/>
      <c r="Q516" s="86"/>
      <c r="R516" s="202"/>
      <c r="S516" s="203"/>
      <c r="T516" s="204"/>
      <c r="U516" s="208"/>
      <c r="V516" s="209"/>
      <c r="W516" s="210"/>
    </row>
    <row r="517" spans="3:23" ht="24" customHeight="1" x14ac:dyDescent="0.25">
      <c r="C517" s="40">
        <v>11</v>
      </c>
      <c r="D517" s="83" t="s">
        <v>207</v>
      </c>
      <c r="E517" s="47" t="s">
        <v>160</v>
      </c>
      <c r="F517" s="199" t="s">
        <v>186</v>
      </c>
      <c r="G517" s="200"/>
      <c r="H517" s="200"/>
      <c r="I517" s="200"/>
      <c r="J517" s="201"/>
      <c r="K517" s="202"/>
      <c r="L517" s="203"/>
      <c r="M517" s="203"/>
      <c r="N517" s="203"/>
      <c r="O517" s="204"/>
      <c r="P517" s="46" t="s">
        <v>208</v>
      </c>
      <c r="Q517" s="90" t="s">
        <v>746</v>
      </c>
      <c r="R517" s="229"/>
      <c r="S517" s="229"/>
      <c r="T517" s="229"/>
      <c r="U517" s="208"/>
      <c r="V517" s="209"/>
      <c r="W517" s="210"/>
    </row>
    <row r="518" spans="3:23" ht="24" customHeight="1" x14ac:dyDescent="0.25">
      <c r="C518" s="40">
        <v>12</v>
      </c>
      <c r="D518" s="85" t="s">
        <v>641</v>
      </c>
      <c r="E518" s="47" t="s">
        <v>160</v>
      </c>
      <c r="F518" s="199" t="s">
        <v>186</v>
      </c>
      <c r="G518" s="200"/>
      <c r="H518" s="200"/>
      <c r="I518" s="200"/>
      <c r="J518" s="201"/>
      <c r="K518" s="202"/>
      <c r="L518" s="203"/>
      <c r="M518" s="203"/>
      <c r="N518" s="203"/>
      <c r="O518" s="204"/>
      <c r="P518" s="46" t="s">
        <v>208</v>
      </c>
      <c r="Q518" s="90" t="s">
        <v>747</v>
      </c>
      <c r="R518" s="229"/>
      <c r="S518" s="229"/>
      <c r="T518" s="229"/>
      <c r="U518" s="208"/>
      <c r="V518" s="209"/>
      <c r="W518" s="210"/>
    </row>
    <row r="519" spans="3:23" ht="24" customHeight="1" x14ac:dyDescent="0.25">
      <c r="C519" s="40">
        <v>13</v>
      </c>
      <c r="D519" s="85" t="s">
        <v>643</v>
      </c>
      <c r="E519" s="47" t="s">
        <v>160</v>
      </c>
      <c r="F519" s="199" t="s">
        <v>186</v>
      </c>
      <c r="G519" s="200"/>
      <c r="H519" s="200"/>
      <c r="I519" s="200"/>
      <c r="J519" s="201"/>
      <c r="K519" s="202"/>
      <c r="L519" s="203"/>
      <c r="M519" s="203"/>
      <c r="N519" s="203"/>
      <c r="O519" s="204"/>
      <c r="P519" s="46" t="s">
        <v>208</v>
      </c>
      <c r="Q519" s="90" t="s">
        <v>748</v>
      </c>
      <c r="R519" s="229"/>
      <c r="S519" s="229"/>
      <c r="T519" s="229"/>
      <c r="U519" s="208"/>
      <c r="V519" s="209"/>
      <c r="W519" s="210"/>
    </row>
    <row r="520" spans="3:23" ht="24.75" customHeight="1" x14ac:dyDescent="0.25">
      <c r="C520" s="40"/>
      <c r="D520" s="70"/>
      <c r="E520" s="47"/>
      <c r="F520" s="199"/>
      <c r="G520" s="200"/>
      <c r="H520" s="200"/>
      <c r="I520" s="200"/>
      <c r="J520" s="201"/>
      <c r="K520" s="205"/>
      <c r="L520" s="205"/>
      <c r="M520" s="205"/>
      <c r="N520" s="205"/>
      <c r="O520" s="205"/>
      <c r="P520" s="46"/>
      <c r="Q520" s="67"/>
      <c r="R520" s="211"/>
      <c r="S520" s="212"/>
      <c r="T520" s="213"/>
      <c r="U520" s="208"/>
      <c r="V520" s="209"/>
      <c r="W520" s="210"/>
    </row>
    <row r="521" spans="3:23" ht="24.75" customHeight="1" x14ac:dyDescent="0.25">
      <c r="C521" s="40"/>
      <c r="D521" s="83" t="s">
        <v>649</v>
      </c>
      <c r="E521" s="47"/>
      <c r="F521" s="199"/>
      <c r="G521" s="200"/>
      <c r="H521" s="200"/>
      <c r="I521" s="200"/>
      <c r="J521" s="201"/>
      <c r="K521" s="202"/>
      <c r="L521" s="203"/>
      <c r="M521" s="203"/>
      <c r="N521" s="203"/>
      <c r="O521" s="204"/>
      <c r="P521" s="46"/>
      <c r="Q521" s="90"/>
      <c r="R521" s="211"/>
      <c r="S521" s="212"/>
      <c r="T521" s="213"/>
      <c r="U521" s="230"/>
      <c r="V521" s="231"/>
      <c r="W521" s="232"/>
    </row>
    <row r="522" spans="3:23" ht="24.75" customHeight="1" x14ac:dyDescent="0.25">
      <c r="C522" s="40">
        <v>14</v>
      </c>
      <c r="D522" s="85" t="s">
        <v>741</v>
      </c>
      <c r="E522" s="47" t="s">
        <v>160</v>
      </c>
      <c r="F522" s="199" t="s">
        <v>258</v>
      </c>
      <c r="G522" s="200"/>
      <c r="H522" s="200"/>
      <c r="I522" s="200"/>
      <c r="J522" s="201"/>
      <c r="K522" s="51"/>
      <c r="L522" s="52"/>
      <c r="M522" s="52"/>
      <c r="N522" s="52"/>
      <c r="O522" s="53"/>
      <c r="P522" s="46" t="s">
        <v>208</v>
      </c>
      <c r="Q522" s="89" t="s">
        <v>749</v>
      </c>
      <c r="R522" s="202"/>
      <c r="S522" s="203"/>
      <c r="T522" s="204"/>
      <c r="U522" s="208"/>
      <c r="V522" s="209"/>
      <c r="W522" s="210"/>
    </row>
    <row r="523" spans="3:23" ht="27" customHeight="1" x14ac:dyDescent="0.25">
      <c r="C523" s="40"/>
      <c r="D523" s="70" t="s">
        <v>212</v>
      </c>
      <c r="E523" s="47"/>
      <c r="F523" s="49"/>
      <c r="G523" s="49"/>
      <c r="H523" s="49"/>
      <c r="I523" s="49"/>
      <c r="J523" s="50"/>
      <c r="K523" s="51"/>
      <c r="L523" s="52"/>
      <c r="M523" s="52"/>
      <c r="N523" s="52"/>
      <c r="O523" s="53"/>
      <c r="P523" s="46"/>
      <c r="Q523" s="89"/>
      <c r="R523" s="211"/>
      <c r="S523" s="212"/>
      <c r="T523" s="213"/>
      <c r="U523" s="208"/>
      <c r="V523" s="209"/>
      <c r="W523" s="210"/>
    </row>
    <row r="524" spans="3:23" ht="24" customHeight="1" x14ac:dyDescent="0.25">
      <c r="C524" s="40">
        <v>15</v>
      </c>
      <c r="D524" s="103" t="s">
        <v>742</v>
      </c>
      <c r="E524" s="47" t="s">
        <v>160</v>
      </c>
      <c r="F524" s="199" t="s">
        <v>186</v>
      </c>
      <c r="G524" s="200"/>
      <c r="H524" s="200"/>
      <c r="I524" s="200"/>
      <c r="J524" s="201"/>
      <c r="K524" s="202"/>
      <c r="L524" s="203"/>
      <c r="M524" s="203"/>
      <c r="N524" s="203"/>
      <c r="O524" s="204"/>
      <c r="P524" s="46" t="s">
        <v>208</v>
      </c>
      <c r="Q524" s="89" t="s">
        <v>750</v>
      </c>
      <c r="R524" s="202"/>
      <c r="S524" s="203"/>
      <c r="T524" s="204"/>
      <c r="U524" s="208"/>
      <c r="V524" s="209"/>
      <c r="W524" s="210"/>
    </row>
    <row r="525" spans="3:23" ht="25.5" customHeight="1" x14ac:dyDescent="0.25">
      <c r="C525" s="40">
        <v>16</v>
      </c>
      <c r="D525" s="85" t="s">
        <v>751</v>
      </c>
      <c r="E525" s="47" t="s">
        <v>160</v>
      </c>
      <c r="F525" s="199" t="s">
        <v>186</v>
      </c>
      <c r="G525" s="200"/>
      <c r="H525" s="200"/>
      <c r="I525" s="200"/>
      <c r="J525" s="201"/>
      <c r="K525" s="202"/>
      <c r="L525" s="203"/>
      <c r="M525" s="203"/>
      <c r="N525" s="203"/>
      <c r="O525" s="204"/>
      <c r="P525" s="46" t="s">
        <v>208</v>
      </c>
      <c r="Q525" s="89" t="s">
        <v>752</v>
      </c>
      <c r="R525" s="229"/>
      <c r="S525" s="229"/>
      <c r="T525" s="229"/>
      <c r="U525" s="208"/>
      <c r="V525" s="209"/>
      <c r="W525" s="210"/>
    </row>
    <row r="526" spans="3:23" ht="25.5" customHeight="1" x14ac:dyDescent="0.25">
      <c r="C526" s="40">
        <v>17</v>
      </c>
      <c r="D526" s="85" t="s">
        <v>743</v>
      </c>
      <c r="E526" s="47" t="s">
        <v>160</v>
      </c>
      <c r="F526" s="199" t="s">
        <v>186</v>
      </c>
      <c r="G526" s="200"/>
      <c r="H526" s="200"/>
      <c r="I526" s="200"/>
      <c r="J526" s="201"/>
      <c r="K526" s="202"/>
      <c r="L526" s="203"/>
      <c r="M526" s="203"/>
      <c r="N526" s="203"/>
      <c r="O526" s="204"/>
      <c r="P526" s="46" t="s">
        <v>208</v>
      </c>
      <c r="Q526" s="89" t="s">
        <v>753</v>
      </c>
      <c r="R526" s="240"/>
      <c r="S526" s="240"/>
      <c r="T526" s="240"/>
      <c r="U526" s="208"/>
      <c r="V526" s="209"/>
      <c r="W526" s="210"/>
    </row>
    <row r="527" spans="3:23" ht="24" customHeight="1" x14ac:dyDescent="0.25">
      <c r="C527" s="40">
        <v>18</v>
      </c>
      <c r="D527" s="70" t="s">
        <v>213</v>
      </c>
      <c r="E527" s="47" t="s">
        <v>160</v>
      </c>
      <c r="F527" s="199" t="s">
        <v>186</v>
      </c>
      <c r="G527" s="200"/>
      <c r="H527" s="200"/>
      <c r="I527" s="200"/>
      <c r="J527" s="201"/>
      <c r="K527" s="202"/>
      <c r="L527" s="203"/>
      <c r="M527" s="203"/>
      <c r="N527" s="203"/>
      <c r="O527" s="204"/>
      <c r="P527" s="46" t="s">
        <v>208</v>
      </c>
      <c r="Q527" s="89" t="s">
        <v>267</v>
      </c>
      <c r="R527" s="205"/>
      <c r="S527" s="205"/>
      <c r="T527" s="205"/>
      <c r="U527" s="208"/>
      <c r="V527" s="209"/>
      <c r="W527" s="210"/>
    </row>
    <row r="528" spans="3:23" ht="24" customHeight="1" x14ac:dyDescent="0.25">
      <c r="C528" s="40">
        <v>19</v>
      </c>
      <c r="D528" s="85" t="s">
        <v>744</v>
      </c>
      <c r="E528" s="47" t="s">
        <v>160</v>
      </c>
      <c r="F528" s="199" t="s">
        <v>186</v>
      </c>
      <c r="G528" s="200"/>
      <c r="H528" s="200"/>
      <c r="I528" s="200"/>
      <c r="J528" s="201"/>
      <c r="K528" s="205"/>
      <c r="L528" s="205"/>
      <c r="M528" s="205"/>
      <c r="N528" s="205"/>
      <c r="O528" s="205"/>
      <c r="P528" s="46" t="s">
        <v>208</v>
      </c>
      <c r="Q528" s="89" t="s">
        <v>754</v>
      </c>
      <c r="R528" s="205"/>
      <c r="S528" s="205"/>
      <c r="T528" s="205"/>
      <c r="U528" s="208"/>
      <c r="V528" s="209"/>
      <c r="W528" s="210"/>
    </row>
    <row r="529" spans="3:23" ht="24" customHeight="1" x14ac:dyDescent="0.25">
      <c r="C529" s="40">
        <v>20</v>
      </c>
      <c r="D529" s="85" t="s">
        <v>745</v>
      </c>
      <c r="E529" s="47" t="s">
        <v>160</v>
      </c>
      <c r="F529" s="199" t="s">
        <v>186</v>
      </c>
      <c r="G529" s="200"/>
      <c r="H529" s="200"/>
      <c r="I529" s="200"/>
      <c r="J529" s="201"/>
      <c r="K529" s="202"/>
      <c r="L529" s="203"/>
      <c r="M529" s="203"/>
      <c r="N529" s="203"/>
      <c r="O529" s="204"/>
      <c r="P529" s="46" t="s">
        <v>208</v>
      </c>
      <c r="Q529" s="89" t="s">
        <v>755</v>
      </c>
      <c r="R529" s="205"/>
      <c r="S529" s="205"/>
      <c r="T529" s="205"/>
      <c r="U529" s="208"/>
      <c r="V529" s="209"/>
      <c r="W529" s="210"/>
    </row>
    <row r="530" spans="3:23" ht="24" customHeight="1" x14ac:dyDescent="0.25">
      <c r="C530" s="40">
        <v>21</v>
      </c>
      <c r="D530" s="83" t="s">
        <v>239</v>
      </c>
      <c r="E530" s="47" t="s">
        <v>233</v>
      </c>
      <c r="F530" s="199" t="s">
        <v>241</v>
      </c>
      <c r="G530" s="200"/>
      <c r="H530" s="200"/>
      <c r="I530" s="200"/>
      <c r="J530" s="201"/>
      <c r="K530" s="202"/>
      <c r="L530" s="203"/>
      <c r="M530" s="203"/>
      <c r="N530" s="203"/>
      <c r="O530" s="204"/>
      <c r="P530" s="46" t="s">
        <v>242</v>
      </c>
      <c r="Q530" s="108">
        <v>1</v>
      </c>
      <c r="R530" s="229"/>
      <c r="S530" s="229"/>
      <c r="T530" s="229"/>
      <c r="U530" s="208"/>
      <c r="V530" s="209"/>
      <c r="W530" s="210"/>
    </row>
    <row r="531" spans="3:23" ht="24" customHeight="1" x14ac:dyDescent="0.25">
      <c r="C531" s="40"/>
      <c r="D531" s="83" t="s">
        <v>240</v>
      </c>
      <c r="E531" s="46"/>
      <c r="F531" s="48"/>
      <c r="G531" s="49"/>
      <c r="H531" s="49"/>
      <c r="I531" s="49"/>
      <c r="J531" s="50"/>
      <c r="K531" s="202"/>
      <c r="L531" s="203"/>
      <c r="M531" s="203"/>
      <c r="N531" s="203"/>
      <c r="O531" s="204"/>
      <c r="P531" s="46"/>
      <c r="Q531" s="67"/>
      <c r="R531" s="211"/>
      <c r="S531" s="212"/>
      <c r="T531" s="213"/>
      <c r="U531" s="208"/>
      <c r="V531" s="209"/>
      <c r="W531" s="210"/>
    </row>
    <row r="532" spans="3:23" ht="24" customHeight="1" x14ac:dyDescent="0.25">
      <c r="C532" s="40">
        <v>22</v>
      </c>
      <c r="D532" s="70" t="s">
        <v>243</v>
      </c>
      <c r="E532" s="47" t="s">
        <v>245</v>
      </c>
      <c r="F532" s="199" t="s">
        <v>246</v>
      </c>
      <c r="G532" s="200"/>
      <c r="H532" s="200"/>
      <c r="I532" s="200"/>
      <c r="J532" s="201"/>
      <c r="K532" s="202"/>
      <c r="L532" s="203"/>
      <c r="M532" s="203"/>
      <c r="N532" s="203"/>
      <c r="O532" s="204"/>
      <c r="P532" s="46" t="s">
        <v>97</v>
      </c>
      <c r="Q532" s="92">
        <v>2.9</v>
      </c>
      <c r="R532" s="211"/>
      <c r="S532" s="212"/>
      <c r="T532" s="213"/>
      <c r="U532" s="208"/>
      <c r="V532" s="209"/>
      <c r="W532" s="210"/>
    </row>
    <row r="533" spans="3:23" ht="24" customHeight="1" x14ac:dyDescent="0.25">
      <c r="C533" s="40"/>
      <c r="D533" s="70" t="s">
        <v>244</v>
      </c>
      <c r="E533" s="47"/>
      <c r="F533" s="199"/>
      <c r="G533" s="200"/>
      <c r="H533" s="200"/>
      <c r="I533" s="200"/>
      <c r="J533" s="201"/>
      <c r="K533" s="205"/>
      <c r="L533" s="205"/>
      <c r="M533" s="205"/>
      <c r="N533" s="205"/>
      <c r="O533" s="205"/>
      <c r="P533" s="46"/>
      <c r="Q533" s="67"/>
      <c r="R533" s="202"/>
      <c r="S533" s="203"/>
      <c r="T533" s="204"/>
      <c r="U533" s="208"/>
      <c r="V533" s="209"/>
      <c r="W533" s="210"/>
    </row>
    <row r="534" spans="3:23" ht="4.5" customHeight="1" x14ac:dyDescent="0.25">
      <c r="C534" s="41"/>
      <c r="D534" s="226"/>
      <c r="E534" s="226"/>
      <c r="F534" s="58"/>
      <c r="G534" s="58"/>
      <c r="H534" s="58"/>
      <c r="I534" s="58"/>
      <c r="J534" s="58"/>
      <c r="K534" s="60"/>
      <c r="L534" s="60"/>
      <c r="M534" s="60"/>
      <c r="N534" s="60"/>
      <c r="O534" s="60"/>
      <c r="P534" s="60"/>
      <c r="Q534" s="60"/>
      <c r="R534" s="60"/>
      <c r="S534" s="60"/>
      <c r="T534" s="60"/>
      <c r="U534" s="58"/>
      <c r="V534" s="58"/>
      <c r="W534" s="61"/>
    </row>
    <row r="535" spans="3:23" ht="12.75" customHeight="1" thickBot="1" x14ac:dyDescent="0.3">
      <c r="C535" s="41"/>
      <c r="D535" s="226"/>
      <c r="E535" s="226"/>
      <c r="F535" s="58"/>
      <c r="G535" s="58"/>
      <c r="H535" s="58"/>
      <c r="I535" s="58"/>
      <c r="J535" s="58"/>
      <c r="K535" s="60"/>
      <c r="L535" s="60"/>
      <c r="M535" s="60"/>
      <c r="N535" s="60"/>
      <c r="O535" s="60"/>
      <c r="P535" s="60"/>
      <c r="Q535" s="60"/>
      <c r="R535" s="60"/>
      <c r="S535" s="60"/>
      <c r="T535" s="60"/>
      <c r="U535" s="58"/>
      <c r="V535" s="58"/>
      <c r="W535" s="61"/>
    </row>
    <row r="536" spans="3:23" ht="14.25" customHeight="1" thickBot="1" x14ac:dyDescent="0.3">
      <c r="C536" s="42"/>
      <c r="D536" s="71"/>
      <c r="E536" s="71"/>
      <c r="F536" s="58"/>
      <c r="G536" s="63" t="s">
        <v>2</v>
      </c>
      <c r="H536" s="64" t="s">
        <v>3</v>
      </c>
      <c r="I536" s="63" t="s">
        <v>4</v>
      </c>
      <c r="J536" s="206" t="s">
        <v>5</v>
      </c>
      <c r="K536" s="207"/>
      <c r="L536" s="206" t="s">
        <v>6</v>
      </c>
      <c r="M536" s="207"/>
      <c r="N536" s="65" t="s">
        <v>7</v>
      </c>
      <c r="O536" s="269" t="str">
        <f>Обложка!N44</f>
        <v>Строительство нового корпуса Спортблок при КГУ "Комплекс школа-ясли-сад" отдела образования по району Самар УО ВКО, расположенного в ВКО, р.Самар, Кулынжонский сельский округ, с. Кулынжон</v>
      </c>
      <c r="P536" s="270"/>
      <c r="Q536" s="270"/>
      <c r="R536" s="270"/>
      <c r="S536" s="270"/>
      <c r="T536" s="270"/>
      <c r="U536" s="270"/>
      <c r="V536" s="271"/>
      <c r="W536" s="62" t="s">
        <v>4</v>
      </c>
    </row>
    <row r="537" spans="3:23" ht="14.25" customHeight="1" thickBot="1" x14ac:dyDescent="0.3">
      <c r="C537" s="42"/>
      <c r="D537" s="71"/>
      <c r="E537" s="71"/>
      <c r="F537" s="58"/>
      <c r="G537" s="63"/>
      <c r="H537" s="64"/>
      <c r="I537" s="63"/>
      <c r="J537" s="206"/>
      <c r="K537" s="207"/>
      <c r="L537" s="206"/>
      <c r="M537" s="207"/>
      <c r="N537" s="65"/>
      <c r="O537" s="272"/>
      <c r="P537" s="273"/>
      <c r="Q537" s="273"/>
      <c r="R537" s="273"/>
      <c r="S537" s="273"/>
      <c r="T537" s="273"/>
      <c r="U537" s="273"/>
      <c r="V537" s="274"/>
      <c r="W537" s="227">
        <f>W503+1</f>
        <v>16</v>
      </c>
    </row>
    <row r="538" spans="3:23" ht="14.25" customHeight="1" thickBot="1" x14ac:dyDescent="0.3">
      <c r="C538" s="42"/>
      <c r="D538" s="71"/>
      <c r="E538" s="71"/>
      <c r="F538" s="58"/>
      <c r="G538" s="63"/>
      <c r="H538" s="64"/>
      <c r="I538" s="63"/>
      <c r="J538" s="206"/>
      <c r="K538" s="207"/>
      <c r="L538" s="206"/>
      <c r="M538" s="207"/>
      <c r="N538" s="65"/>
      <c r="O538" s="275"/>
      <c r="P538" s="276"/>
      <c r="Q538" s="276"/>
      <c r="R538" s="276"/>
      <c r="S538" s="276"/>
      <c r="T538" s="276"/>
      <c r="U538" s="276"/>
      <c r="V538" s="277"/>
      <c r="W538" s="228"/>
    </row>
    <row r="539" spans="3:23" ht="30" customHeight="1" x14ac:dyDescent="0.25">
      <c r="C539" s="233" t="s">
        <v>21</v>
      </c>
      <c r="D539" s="235" t="s">
        <v>22</v>
      </c>
      <c r="E539" s="235" t="s">
        <v>23</v>
      </c>
      <c r="F539" s="218" t="s">
        <v>24</v>
      </c>
      <c r="G539" s="219"/>
      <c r="H539" s="219"/>
      <c r="I539" s="219"/>
      <c r="J539" s="220"/>
      <c r="K539" s="218" t="s">
        <v>25</v>
      </c>
      <c r="L539" s="219"/>
      <c r="M539" s="219"/>
      <c r="N539" s="219"/>
      <c r="O539" s="220"/>
      <c r="P539" s="235" t="s">
        <v>26</v>
      </c>
      <c r="Q539" s="235" t="s">
        <v>3</v>
      </c>
      <c r="R539" s="218" t="s">
        <v>27</v>
      </c>
      <c r="S539" s="219"/>
      <c r="T539" s="220"/>
      <c r="U539" s="218" t="s">
        <v>28</v>
      </c>
      <c r="V539" s="219"/>
      <c r="W539" s="224"/>
    </row>
    <row r="540" spans="3:23" ht="49.5" customHeight="1" x14ac:dyDescent="0.25">
      <c r="C540" s="234"/>
      <c r="D540" s="236"/>
      <c r="E540" s="236"/>
      <c r="F540" s="221"/>
      <c r="G540" s="222"/>
      <c r="H540" s="222"/>
      <c r="I540" s="222"/>
      <c r="J540" s="223"/>
      <c r="K540" s="221"/>
      <c r="L540" s="222"/>
      <c r="M540" s="222"/>
      <c r="N540" s="222"/>
      <c r="O540" s="223"/>
      <c r="P540" s="236"/>
      <c r="Q540" s="236"/>
      <c r="R540" s="221"/>
      <c r="S540" s="222"/>
      <c r="T540" s="223"/>
      <c r="U540" s="221"/>
      <c r="V540" s="222"/>
      <c r="W540" s="225"/>
    </row>
    <row r="541" spans="3:23" ht="27.75" customHeight="1" x14ac:dyDescent="0.25">
      <c r="C541" s="37">
        <v>1</v>
      </c>
      <c r="D541" s="46">
        <v>2</v>
      </c>
      <c r="E541" s="46">
        <v>3</v>
      </c>
      <c r="F541" s="205">
        <v>4</v>
      </c>
      <c r="G541" s="205"/>
      <c r="H541" s="205"/>
      <c r="I541" s="205"/>
      <c r="J541" s="205"/>
      <c r="K541" s="205">
        <v>5</v>
      </c>
      <c r="L541" s="205"/>
      <c r="M541" s="205"/>
      <c r="N541" s="205"/>
      <c r="O541" s="205"/>
      <c r="P541" s="46">
        <v>6</v>
      </c>
      <c r="Q541" s="46">
        <v>7</v>
      </c>
      <c r="R541" s="205">
        <v>8</v>
      </c>
      <c r="S541" s="205"/>
      <c r="T541" s="205"/>
      <c r="U541" s="199">
        <v>9</v>
      </c>
      <c r="V541" s="200"/>
      <c r="W541" s="217"/>
    </row>
    <row r="542" spans="3:23" ht="24" customHeight="1" x14ac:dyDescent="0.25">
      <c r="C542" s="46"/>
      <c r="D542" s="70" t="s">
        <v>247</v>
      </c>
      <c r="E542" s="47"/>
      <c r="F542" s="199"/>
      <c r="G542" s="200"/>
      <c r="H542" s="200"/>
      <c r="I542" s="200"/>
      <c r="J542" s="201"/>
      <c r="K542" s="202"/>
      <c r="L542" s="203"/>
      <c r="M542" s="203"/>
      <c r="N542" s="203"/>
      <c r="O542" s="204"/>
      <c r="P542" s="46"/>
      <c r="Q542" s="86"/>
      <c r="R542" s="229"/>
      <c r="S542" s="229"/>
      <c r="T542" s="229"/>
      <c r="U542" s="208"/>
      <c r="V542" s="209"/>
      <c r="W542" s="210"/>
    </row>
    <row r="543" spans="3:23" ht="24" customHeight="1" x14ac:dyDescent="0.25">
      <c r="C543" s="39">
        <v>23</v>
      </c>
      <c r="D543" s="70" t="s">
        <v>248</v>
      </c>
      <c r="E543" s="47"/>
      <c r="F543" s="199"/>
      <c r="G543" s="200"/>
      <c r="H543" s="200"/>
      <c r="I543" s="200"/>
      <c r="J543" s="201"/>
      <c r="K543" s="202"/>
      <c r="L543" s="203"/>
      <c r="M543" s="203"/>
      <c r="N543" s="203"/>
      <c r="O543" s="204"/>
      <c r="P543" s="46" t="s">
        <v>122</v>
      </c>
      <c r="Q543" s="92">
        <v>4.3</v>
      </c>
      <c r="R543" s="229"/>
      <c r="S543" s="229"/>
      <c r="T543" s="229"/>
      <c r="U543" s="208"/>
      <c r="V543" s="209"/>
      <c r="W543" s="210"/>
    </row>
    <row r="544" spans="3:23" ht="24" customHeight="1" x14ac:dyDescent="0.25">
      <c r="C544" s="39">
        <v>24</v>
      </c>
      <c r="D544" s="83" t="s">
        <v>249</v>
      </c>
      <c r="E544" s="47"/>
      <c r="F544" s="199" t="s">
        <v>250</v>
      </c>
      <c r="G544" s="200"/>
      <c r="H544" s="200"/>
      <c r="I544" s="200"/>
      <c r="J544" s="201"/>
      <c r="K544" s="51"/>
      <c r="L544" s="52"/>
      <c r="M544" s="52"/>
      <c r="N544" s="52"/>
      <c r="O544" s="53"/>
      <c r="P544" s="46" t="s">
        <v>32</v>
      </c>
      <c r="Q544" s="92">
        <v>3</v>
      </c>
      <c r="R544" s="229"/>
      <c r="S544" s="229"/>
      <c r="T544" s="229"/>
      <c r="U544" s="208"/>
      <c r="V544" s="209"/>
      <c r="W544" s="210"/>
    </row>
    <row r="545" spans="3:23" ht="24" customHeight="1" x14ac:dyDescent="0.25">
      <c r="C545" s="39">
        <v>25</v>
      </c>
      <c r="D545" s="70" t="s">
        <v>226</v>
      </c>
      <c r="E545" s="47" t="s">
        <v>227</v>
      </c>
      <c r="F545" s="199"/>
      <c r="G545" s="200"/>
      <c r="H545" s="200"/>
      <c r="I545" s="200"/>
      <c r="J545" s="201"/>
      <c r="K545" s="205"/>
      <c r="L545" s="205"/>
      <c r="M545" s="205"/>
      <c r="N545" s="205"/>
      <c r="O545" s="205"/>
      <c r="P545" s="46" t="s">
        <v>122</v>
      </c>
      <c r="Q545" s="106">
        <v>28</v>
      </c>
      <c r="R545" s="205"/>
      <c r="S545" s="205"/>
      <c r="T545" s="205"/>
      <c r="U545" s="208"/>
      <c r="V545" s="209"/>
      <c r="W545" s="210"/>
    </row>
    <row r="546" spans="3:23" ht="24" customHeight="1" x14ac:dyDescent="0.25">
      <c r="C546" s="40"/>
      <c r="D546" s="70"/>
      <c r="E546" s="47"/>
      <c r="F546" s="199"/>
      <c r="G546" s="200"/>
      <c r="H546" s="200"/>
      <c r="I546" s="200"/>
      <c r="J546" s="201"/>
      <c r="K546" s="202"/>
      <c r="L546" s="203"/>
      <c r="M546" s="203"/>
      <c r="N546" s="203"/>
      <c r="O546" s="204"/>
      <c r="P546" s="46"/>
      <c r="Q546" s="86"/>
      <c r="R546" s="211"/>
      <c r="S546" s="212"/>
      <c r="T546" s="213"/>
      <c r="U546" s="208"/>
      <c r="V546" s="209"/>
      <c r="W546" s="210"/>
    </row>
    <row r="547" spans="3:23" ht="24" customHeight="1" x14ac:dyDescent="0.25">
      <c r="C547" s="40"/>
      <c r="D547" s="104" t="s">
        <v>756</v>
      </c>
      <c r="E547" s="47"/>
      <c r="F547" s="199"/>
      <c r="G547" s="200"/>
      <c r="H547" s="200"/>
      <c r="I547" s="200"/>
      <c r="J547" s="201"/>
      <c r="K547" s="202"/>
      <c r="L547" s="203"/>
      <c r="M547" s="203"/>
      <c r="N547" s="203"/>
      <c r="O547" s="204"/>
      <c r="P547" s="46"/>
      <c r="Q547" s="92"/>
      <c r="R547" s="205"/>
      <c r="S547" s="205"/>
      <c r="T547" s="205"/>
      <c r="U547" s="208"/>
      <c r="V547" s="209"/>
      <c r="W547" s="210"/>
    </row>
    <row r="548" spans="3:23" ht="24" customHeight="1" x14ac:dyDescent="0.25">
      <c r="C548" s="40">
        <v>1</v>
      </c>
      <c r="D548" s="83" t="s">
        <v>757</v>
      </c>
      <c r="E548" s="47"/>
      <c r="F548" s="199"/>
      <c r="G548" s="200"/>
      <c r="H548" s="200"/>
      <c r="I548" s="200"/>
      <c r="J548" s="201"/>
      <c r="K548" s="51"/>
      <c r="L548" s="52"/>
      <c r="M548" s="52"/>
      <c r="N548" s="52"/>
      <c r="O548" s="53"/>
      <c r="P548" s="46" t="s">
        <v>20</v>
      </c>
      <c r="Q548" s="108">
        <v>1</v>
      </c>
      <c r="R548" s="202"/>
      <c r="S548" s="203"/>
      <c r="T548" s="204"/>
      <c r="U548" s="208"/>
      <c r="V548" s="209"/>
      <c r="W548" s="210"/>
    </row>
    <row r="549" spans="3:23" ht="24" customHeight="1" x14ac:dyDescent="0.25">
      <c r="C549" s="40">
        <v>2</v>
      </c>
      <c r="D549" s="83" t="s">
        <v>165</v>
      </c>
      <c r="E549" s="47" t="s">
        <v>758</v>
      </c>
      <c r="F549" s="199" t="s">
        <v>166</v>
      </c>
      <c r="G549" s="200"/>
      <c r="H549" s="200"/>
      <c r="I549" s="200"/>
      <c r="J549" s="201"/>
      <c r="K549" s="205"/>
      <c r="L549" s="205"/>
      <c r="M549" s="205"/>
      <c r="N549" s="205"/>
      <c r="O549" s="205"/>
      <c r="P549" s="47" t="s">
        <v>20</v>
      </c>
      <c r="Q549" s="89" t="s">
        <v>56</v>
      </c>
      <c r="R549" s="202"/>
      <c r="S549" s="203"/>
      <c r="T549" s="204"/>
      <c r="U549" s="208"/>
      <c r="V549" s="209"/>
      <c r="W549" s="210"/>
    </row>
    <row r="550" spans="3:23" ht="24" customHeight="1" x14ac:dyDescent="0.25">
      <c r="C550" s="40">
        <v>3</v>
      </c>
      <c r="D550" s="46" t="s">
        <v>169</v>
      </c>
      <c r="E550" s="47" t="s">
        <v>759</v>
      </c>
      <c r="F550" s="199" t="s">
        <v>166</v>
      </c>
      <c r="G550" s="200"/>
      <c r="H550" s="200"/>
      <c r="I550" s="200"/>
      <c r="J550" s="201"/>
      <c r="K550" s="202"/>
      <c r="L550" s="203"/>
      <c r="M550" s="203"/>
      <c r="N550" s="203"/>
      <c r="O550" s="204"/>
      <c r="P550" s="47" t="s">
        <v>20</v>
      </c>
      <c r="Q550" s="89" t="s">
        <v>56</v>
      </c>
      <c r="R550" s="202"/>
      <c r="S550" s="203"/>
      <c r="T550" s="204"/>
      <c r="U550" s="208"/>
      <c r="V550" s="209"/>
      <c r="W550" s="210"/>
    </row>
    <row r="551" spans="3:23" ht="24" customHeight="1" x14ac:dyDescent="0.25">
      <c r="C551" s="40">
        <v>4</v>
      </c>
      <c r="D551" s="46" t="s">
        <v>169</v>
      </c>
      <c r="E551" s="47" t="s">
        <v>760</v>
      </c>
      <c r="F551" s="199" t="s">
        <v>253</v>
      </c>
      <c r="G551" s="200"/>
      <c r="H551" s="200"/>
      <c r="I551" s="200"/>
      <c r="J551" s="201"/>
      <c r="K551" s="202"/>
      <c r="L551" s="203"/>
      <c r="M551" s="203"/>
      <c r="N551" s="203"/>
      <c r="O551" s="204"/>
      <c r="P551" s="47" t="s">
        <v>20</v>
      </c>
      <c r="Q551" s="89" t="s">
        <v>56</v>
      </c>
      <c r="R551" s="205"/>
      <c r="S551" s="205"/>
      <c r="T551" s="205"/>
      <c r="U551" s="208"/>
      <c r="V551" s="209"/>
      <c r="W551" s="210"/>
    </row>
    <row r="552" spans="3:23" ht="24" customHeight="1" x14ac:dyDescent="0.25">
      <c r="C552" s="40"/>
      <c r="D552" s="103"/>
      <c r="E552" s="47"/>
      <c r="F552" s="199"/>
      <c r="G552" s="200"/>
      <c r="H552" s="200"/>
      <c r="I552" s="200"/>
      <c r="J552" s="201"/>
      <c r="K552" s="202"/>
      <c r="L552" s="203"/>
      <c r="M552" s="203"/>
      <c r="N552" s="203"/>
      <c r="O552" s="204"/>
      <c r="P552" s="46"/>
      <c r="Q552" s="89"/>
      <c r="R552" s="205"/>
      <c r="S552" s="205"/>
      <c r="T552" s="205"/>
      <c r="U552" s="208"/>
      <c r="V552" s="209"/>
      <c r="W552" s="210"/>
    </row>
    <row r="553" spans="3:23" ht="24" customHeight="1" x14ac:dyDescent="0.25">
      <c r="C553" s="40"/>
      <c r="D553" s="83" t="s">
        <v>190</v>
      </c>
      <c r="E553" s="47"/>
      <c r="F553" s="199"/>
      <c r="G553" s="200"/>
      <c r="H553" s="200"/>
      <c r="I553" s="200"/>
      <c r="J553" s="201"/>
      <c r="K553" s="202"/>
      <c r="L553" s="203"/>
      <c r="M553" s="203"/>
      <c r="N553" s="203"/>
      <c r="O553" s="204"/>
      <c r="P553" s="46"/>
      <c r="Q553" s="54"/>
      <c r="R553" s="205"/>
      <c r="S553" s="205"/>
      <c r="T553" s="205"/>
      <c r="U553" s="208"/>
      <c r="V553" s="209"/>
      <c r="W553" s="210"/>
    </row>
    <row r="554" spans="3:23" ht="24.75" customHeight="1" x14ac:dyDescent="0.25">
      <c r="C554" s="40">
        <v>5</v>
      </c>
      <c r="D554" s="83" t="s">
        <v>191</v>
      </c>
      <c r="E554" s="47" t="s">
        <v>160</v>
      </c>
      <c r="F554" s="199" t="s">
        <v>161</v>
      </c>
      <c r="G554" s="200"/>
      <c r="H554" s="200"/>
      <c r="I554" s="200"/>
      <c r="J554" s="201"/>
      <c r="K554" s="202"/>
      <c r="L554" s="203"/>
      <c r="M554" s="203"/>
      <c r="N554" s="203"/>
      <c r="O554" s="204"/>
      <c r="P554" s="46" t="s">
        <v>32</v>
      </c>
      <c r="Q554" s="54">
        <v>13</v>
      </c>
      <c r="R554" s="51"/>
      <c r="S554" s="52"/>
      <c r="T554" s="53"/>
      <c r="U554" s="208" t="s">
        <v>763</v>
      </c>
      <c r="V554" s="209"/>
      <c r="W554" s="210"/>
    </row>
    <row r="555" spans="3:23" ht="24.75" customHeight="1" x14ac:dyDescent="0.25">
      <c r="C555" s="40">
        <v>6</v>
      </c>
      <c r="D555" s="103" t="s">
        <v>761</v>
      </c>
      <c r="E555" s="47" t="s">
        <v>160</v>
      </c>
      <c r="F555" s="199" t="s">
        <v>161</v>
      </c>
      <c r="G555" s="200"/>
      <c r="H555" s="200"/>
      <c r="I555" s="200"/>
      <c r="J555" s="201"/>
      <c r="K555" s="205"/>
      <c r="L555" s="205"/>
      <c r="M555" s="205"/>
      <c r="N555" s="205"/>
      <c r="O555" s="205"/>
      <c r="P555" s="46" t="s">
        <v>32</v>
      </c>
      <c r="Q555" s="54">
        <v>11</v>
      </c>
      <c r="R555" s="51"/>
      <c r="S555" s="52"/>
      <c r="T555" s="53"/>
      <c r="U555" s="208" t="s">
        <v>205</v>
      </c>
      <c r="V555" s="209"/>
      <c r="W555" s="210"/>
    </row>
    <row r="556" spans="3:23" ht="24.75" customHeight="1" x14ac:dyDescent="0.25">
      <c r="C556" s="40">
        <v>7</v>
      </c>
      <c r="D556" s="103" t="s">
        <v>762</v>
      </c>
      <c r="E556" s="47" t="s">
        <v>160</v>
      </c>
      <c r="F556" s="199" t="s">
        <v>161</v>
      </c>
      <c r="G556" s="200"/>
      <c r="H556" s="200"/>
      <c r="I556" s="200"/>
      <c r="J556" s="201"/>
      <c r="K556" s="202"/>
      <c r="L556" s="203"/>
      <c r="M556" s="203"/>
      <c r="N556" s="203"/>
      <c r="O556" s="204"/>
      <c r="P556" s="46" t="s">
        <v>32</v>
      </c>
      <c r="Q556" s="54">
        <v>11</v>
      </c>
      <c r="R556" s="51"/>
      <c r="S556" s="52"/>
      <c r="T556" s="53"/>
      <c r="U556" s="208" t="s">
        <v>764</v>
      </c>
      <c r="V556" s="209"/>
      <c r="W556" s="210"/>
    </row>
    <row r="557" spans="3:23" ht="27" customHeight="1" x14ac:dyDescent="0.25">
      <c r="C557" s="40"/>
      <c r="D557" s="83" t="s">
        <v>649</v>
      </c>
      <c r="E557" s="47"/>
      <c r="F557" s="199"/>
      <c r="G557" s="200"/>
      <c r="H557" s="200"/>
      <c r="I557" s="200"/>
      <c r="J557" s="201"/>
      <c r="K557" s="202"/>
      <c r="L557" s="203"/>
      <c r="M557" s="203"/>
      <c r="N557" s="203"/>
      <c r="O557" s="204"/>
      <c r="P557" s="46"/>
      <c r="Q557" s="90"/>
      <c r="R557" s="205"/>
      <c r="S557" s="205"/>
      <c r="T557" s="205"/>
      <c r="U557" s="208"/>
      <c r="V557" s="209"/>
      <c r="W557" s="210"/>
    </row>
    <row r="558" spans="3:23" ht="24" customHeight="1" x14ac:dyDescent="0.25">
      <c r="C558" s="40">
        <v>8</v>
      </c>
      <c r="D558" s="85" t="s">
        <v>765</v>
      </c>
      <c r="E558" s="47" t="s">
        <v>160</v>
      </c>
      <c r="F558" s="199" t="s">
        <v>258</v>
      </c>
      <c r="G558" s="200"/>
      <c r="H558" s="200"/>
      <c r="I558" s="200"/>
      <c r="J558" s="201"/>
      <c r="K558" s="51"/>
      <c r="L558" s="52"/>
      <c r="M558" s="52"/>
      <c r="N558" s="52"/>
      <c r="O558" s="53"/>
      <c r="P558" s="46" t="s">
        <v>208</v>
      </c>
      <c r="Q558" s="89" t="s">
        <v>209</v>
      </c>
      <c r="R558" s="205"/>
      <c r="S558" s="205"/>
      <c r="T558" s="205"/>
      <c r="U558" s="208"/>
      <c r="V558" s="209"/>
      <c r="W558" s="210"/>
    </row>
    <row r="559" spans="3:23" ht="25.5" customHeight="1" x14ac:dyDescent="0.25">
      <c r="C559" s="40">
        <v>9</v>
      </c>
      <c r="D559" s="103" t="s">
        <v>766</v>
      </c>
      <c r="E559" s="47" t="s">
        <v>160</v>
      </c>
      <c r="F559" s="199" t="s">
        <v>258</v>
      </c>
      <c r="G559" s="200"/>
      <c r="H559" s="200"/>
      <c r="I559" s="200"/>
      <c r="J559" s="201"/>
      <c r="K559" s="202"/>
      <c r="L559" s="203"/>
      <c r="M559" s="203"/>
      <c r="N559" s="203"/>
      <c r="O559" s="204"/>
      <c r="P559" s="46" t="s">
        <v>208</v>
      </c>
      <c r="Q559" s="89" t="s">
        <v>217</v>
      </c>
      <c r="R559" s="229"/>
      <c r="S559" s="229"/>
      <c r="T559" s="229"/>
      <c r="U559" s="208"/>
      <c r="V559" s="209"/>
      <c r="W559" s="210"/>
    </row>
    <row r="560" spans="3:23" ht="25.5" customHeight="1" x14ac:dyDescent="0.25">
      <c r="C560" s="40">
        <v>10</v>
      </c>
      <c r="D560" s="103" t="s">
        <v>767</v>
      </c>
      <c r="E560" s="47" t="s">
        <v>160</v>
      </c>
      <c r="F560" s="199" t="s">
        <v>258</v>
      </c>
      <c r="G560" s="200"/>
      <c r="H560" s="200"/>
      <c r="I560" s="200"/>
      <c r="J560" s="201"/>
      <c r="K560" s="202"/>
      <c r="L560" s="203"/>
      <c r="M560" s="203"/>
      <c r="N560" s="203"/>
      <c r="O560" s="204"/>
      <c r="P560" s="46" t="s">
        <v>208</v>
      </c>
      <c r="Q560" s="89" t="s">
        <v>218</v>
      </c>
      <c r="R560" s="205"/>
      <c r="S560" s="205"/>
      <c r="T560" s="205"/>
      <c r="U560" s="208"/>
      <c r="V560" s="209"/>
      <c r="W560" s="210"/>
    </row>
    <row r="561" spans="3:23" ht="24" customHeight="1" x14ac:dyDescent="0.25">
      <c r="C561" s="40">
        <v>11</v>
      </c>
      <c r="D561" s="83" t="s">
        <v>239</v>
      </c>
      <c r="E561" s="47" t="s">
        <v>233</v>
      </c>
      <c r="F561" s="199" t="s">
        <v>241</v>
      </c>
      <c r="G561" s="200"/>
      <c r="H561" s="200"/>
      <c r="I561" s="200"/>
      <c r="J561" s="201"/>
      <c r="K561" s="202"/>
      <c r="L561" s="203"/>
      <c r="M561" s="203"/>
      <c r="N561" s="203"/>
      <c r="O561" s="204"/>
      <c r="P561" s="46" t="s">
        <v>242</v>
      </c>
      <c r="Q561" s="108">
        <v>2</v>
      </c>
      <c r="R561" s="205"/>
      <c r="S561" s="205"/>
      <c r="T561" s="205"/>
      <c r="U561" s="208"/>
      <c r="V561" s="209"/>
      <c r="W561" s="210"/>
    </row>
    <row r="562" spans="3:23" ht="24" customHeight="1" x14ac:dyDescent="0.25">
      <c r="C562" s="40"/>
      <c r="D562" s="83" t="s">
        <v>240</v>
      </c>
      <c r="E562" s="46"/>
      <c r="F562" s="48"/>
      <c r="G562" s="49"/>
      <c r="H562" s="49"/>
      <c r="I562" s="49"/>
      <c r="J562" s="50"/>
      <c r="K562" s="202"/>
      <c r="L562" s="203"/>
      <c r="M562" s="203"/>
      <c r="N562" s="203"/>
      <c r="O562" s="204"/>
      <c r="P562" s="46"/>
      <c r="Q562" s="67"/>
      <c r="R562" s="205"/>
      <c r="S562" s="205"/>
      <c r="T562" s="205"/>
      <c r="U562" s="208"/>
      <c r="V562" s="209"/>
      <c r="W562" s="210"/>
    </row>
    <row r="563" spans="3:23" ht="24" customHeight="1" x14ac:dyDescent="0.25">
      <c r="C563" s="40">
        <v>12</v>
      </c>
      <c r="D563" s="70" t="s">
        <v>243</v>
      </c>
      <c r="E563" s="47" t="s">
        <v>245</v>
      </c>
      <c r="F563" s="199" t="s">
        <v>246</v>
      </c>
      <c r="G563" s="200"/>
      <c r="H563" s="200"/>
      <c r="I563" s="200"/>
      <c r="J563" s="201"/>
      <c r="K563" s="202"/>
      <c r="L563" s="203"/>
      <c r="M563" s="203"/>
      <c r="N563" s="203"/>
      <c r="O563" s="204"/>
      <c r="P563" s="46" t="s">
        <v>97</v>
      </c>
      <c r="Q563" s="92">
        <v>16</v>
      </c>
      <c r="R563" s="229"/>
      <c r="S563" s="229"/>
      <c r="T563" s="229"/>
      <c r="U563" s="208"/>
      <c r="V563" s="209"/>
      <c r="W563" s="210"/>
    </row>
    <row r="564" spans="3:23" ht="24" customHeight="1" x14ac:dyDescent="0.25">
      <c r="C564" s="40"/>
      <c r="D564" s="70" t="s">
        <v>244</v>
      </c>
      <c r="E564" s="47"/>
      <c r="F564" s="199"/>
      <c r="G564" s="200"/>
      <c r="H564" s="200"/>
      <c r="I564" s="200"/>
      <c r="J564" s="201"/>
      <c r="K564" s="205"/>
      <c r="L564" s="205"/>
      <c r="M564" s="205"/>
      <c r="N564" s="205"/>
      <c r="O564" s="205"/>
      <c r="P564" s="46"/>
      <c r="Q564" s="67"/>
      <c r="R564" s="211"/>
      <c r="S564" s="212"/>
      <c r="T564" s="213"/>
      <c r="U564" s="208"/>
      <c r="V564" s="209"/>
      <c r="W564" s="210"/>
    </row>
    <row r="565" spans="3:23" ht="24" customHeight="1" x14ac:dyDescent="0.25">
      <c r="C565" s="40"/>
      <c r="D565" s="70" t="s">
        <v>247</v>
      </c>
      <c r="E565" s="47"/>
      <c r="F565" s="199"/>
      <c r="G565" s="200"/>
      <c r="H565" s="200"/>
      <c r="I565" s="200"/>
      <c r="J565" s="201"/>
      <c r="K565" s="202"/>
      <c r="L565" s="203"/>
      <c r="M565" s="203"/>
      <c r="N565" s="203"/>
      <c r="O565" s="204"/>
      <c r="P565" s="46"/>
      <c r="Q565" s="86"/>
      <c r="R565" s="229"/>
      <c r="S565" s="229"/>
      <c r="T565" s="229"/>
      <c r="U565" s="208"/>
      <c r="V565" s="209"/>
      <c r="W565" s="210"/>
    </row>
    <row r="566" spans="3:23" ht="24" customHeight="1" x14ac:dyDescent="0.25">
      <c r="C566" s="40">
        <v>13</v>
      </c>
      <c r="D566" s="70" t="s">
        <v>248</v>
      </c>
      <c r="E566" s="47"/>
      <c r="F566" s="199"/>
      <c r="G566" s="200"/>
      <c r="H566" s="200"/>
      <c r="I566" s="200"/>
      <c r="J566" s="201"/>
      <c r="K566" s="202"/>
      <c r="L566" s="203"/>
      <c r="M566" s="203"/>
      <c r="N566" s="203"/>
      <c r="O566" s="204"/>
      <c r="P566" s="46" t="s">
        <v>122</v>
      </c>
      <c r="Q566" s="92">
        <v>21.5</v>
      </c>
      <c r="R566" s="229"/>
      <c r="S566" s="229"/>
      <c r="T566" s="229"/>
      <c r="U566" s="208"/>
      <c r="V566" s="209"/>
      <c r="W566" s="210"/>
    </row>
    <row r="567" spans="3:23" ht="24" customHeight="1" x14ac:dyDescent="0.25">
      <c r="C567" s="40">
        <v>14</v>
      </c>
      <c r="D567" s="83" t="s">
        <v>249</v>
      </c>
      <c r="E567" s="47"/>
      <c r="F567" s="199" t="s">
        <v>250</v>
      </c>
      <c r="G567" s="200"/>
      <c r="H567" s="200"/>
      <c r="I567" s="200"/>
      <c r="J567" s="201"/>
      <c r="K567" s="51"/>
      <c r="L567" s="52"/>
      <c r="M567" s="52"/>
      <c r="N567" s="52"/>
      <c r="O567" s="53"/>
      <c r="P567" s="46" t="s">
        <v>32</v>
      </c>
      <c r="Q567" s="92">
        <v>23.5</v>
      </c>
      <c r="R567" s="229"/>
      <c r="S567" s="229"/>
      <c r="T567" s="229"/>
      <c r="U567" s="208"/>
      <c r="V567" s="209"/>
      <c r="W567" s="210"/>
    </row>
    <row r="568" spans="3:23" ht="4.5" customHeight="1" x14ac:dyDescent="0.25">
      <c r="C568" s="41"/>
      <c r="D568" s="226"/>
      <c r="E568" s="226"/>
      <c r="F568" s="58"/>
      <c r="G568" s="58"/>
      <c r="H568" s="58"/>
      <c r="I568" s="58"/>
      <c r="J568" s="58"/>
      <c r="K568" s="60"/>
      <c r="L568" s="60"/>
      <c r="M568" s="60"/>
      <c r="N568" s="60"/>
      <c r="O568" s="60"/>
      <c r="P568" s="60"/>
      <c r="Q568" s="60"/>
      <c r="R568" s="60"/>
      <c r="S568" s="60"/>
      <c r="T568" s="60"/>
      <c r="U568" s="58"/>
      <c r="V568" s="58"/>
      <c r="W568" s="61"/>
    </row>
    <row r="569" spans="3:23" ht="12.75" customHeight="1" thickBot="1" x14ac:dyDescent="0.3">
      <c r="C569" s="41"/>
      <c r="D569" s="226"/>
      <c r="E569" s="226"/>
      <c r="F569" s="58"/>
      <c r="G569" s="58"/>
      <c r="H569" s="58"/>
      <c r="I569" s="58"/>
      <c r="J569" s="58"/>
      <c r="K569" s="60"/>
      <c r="L569" s="60"/>
      <c r="M569" s="60"/>
      <c r="N569" s="60"/>
      <c r="O569" s="60"/>
      <c r="P569" s="60"/>
      <c r="Q569" s="60"/>
      <c r="R569" s="60"/>
      <c r="S569" s="60"/>
      <c r="T569" s="60"/>
      <c r="U569" s="58"/>
      <c r="V569" s="58"/>
      <c r="W569" s="61"/>
    </row>
    <row r="570" spans="3:23" ht="14.25" customHeight="1" thickBot="1" x14ac:dyDescent="0.3">
      <c r="C570" s="42"/>
      <c r="D570" s="71"/>
      <c r="E570" s="71"/>
      <c r="F570" s="58"/>
      <c r="G570" s="63" t="s">
        <v>2</v>
      </c>
      <c r="H570" s="64" t="s">
        <v>3</v>
      </c>
      <c r="I570" s="63" t="s">
        <v>4</v>
      </c>
      <c r="J570" s="206" t="s">
        <v>5</v>
      </c>
      <c r="K570" s="207"/>
      <c r="L570" s="206" t="s">
        <v>6</v>
      </c>
      <c r="M570" s="207"/>
      <c r="N570" s="65" t="s">
        <v>7</v>
      </c>
      <c r="O570" s="269" t="str">
        <f>Обложка!N44</f>
        <v>Строительство нового корпуса Спортблок при КГУ "Комплекс школа-ясли-сад" отдела образования по району Самар УО ВКО, расположенного в ВКО, р.Самар, Кулынжонский сельский округ, с. Кулынжон</v>
      </c>
      <c r="P570" s="270"/>
      <c r="Q570" s="270"/>
      <c r="R570" s="270"/>
      <c r="S570" s="270"/>
      <c r="T570" s="270"/>
      <c r="U570" s="270"/>
      <c r="V570" s="271"/>
      <c r="W570" s="62" t="s">
        <v>4</v>
      </c>
    </row>
    <row r="571" spans="3:23" ht="14.25" customHeight="1" thickBot="1" x14ac:dyDescent="0.3">
      <c r="C571" s="42"/>
      <c r="D571" s="71"/>
      <c r="E571" s="71"/>
      <c r="F571" s="58"/>
      <c r="G571" s="63"/>
      <c r="H571" s="64"/>
      <c r="I571" s="63"/>
      <c r="J571" s="206"/>
      <c r="K571" s="207"/>
      <c r="L571" s="206"/>
      <c r="M571" s="207"/>
      <c r="N571" s="65"/>
      <c r="O571" s="272"/>
      <c r="P571" s="273"/>
      <c r="Q571" s="273"/>
      <c r="R571" s="273"/>
      <c r="S571" s="273"/>
      <c r="T571" s="273"/>
      <c r="U571" s="273"/>
      <c r="V571" s="274"/>
      <c r="W571" s="227">
        <f>W537+1</f>
        <v>17</v>
      </c>
    </row>
    <row r="572" spans="3:23" ht="14.25" customHeight="1" thickBot="1" x14ac:dyDescent="0.3">
      <c r="C572" s="42"/>
      <c r="D572" s="71"/>
      <c r="E572" s="71"/>
      <c r="F572" s="58"/>
      <c r="G572" s="63"/>
      <c r="H572" s="64"/>
      <c r="I572" s="63"/>
      <c r="J572" s="206"/>
      <c r="K572" s="207"/>
      <c r="L572" s="206"/>
      <c r="M572" s="207"/>
      <c r="N572" s="65"/>
      <c r="O572" s="275"/>
      <c r="P572" s="276"/>
      <c r="Q572" s="276"/>
      <c r="R572" s="276"/>
      <c r="S572" s="276"/>
      <c r="T572" s="276"/>
      <c r="U572" s="276"/>
      <c r="V572" s="277"/>
      <c r="W572" s="228"/>
    </row>
    <row r="573" spans="3:23" ht="30" customHeight="1" x14ac:dyDescent="0.25">
      <c r="C573" s="233" t="s">
        <v>21</v>
      </c>
      <c r="D573" s="235" t="s">
        <v>22</v>
      </c>
      <c r="E573" s="235" t="s">
        <v>23</v>
      </c>
      <c r="F573" s="218" t="s">
        <v>24</v>
      </c>
      <c r="G573" s="219"/>
      <c r="H573" s="219"/>
      <c r="I573" s="219"/>
      <c r="J573" s="220"/>
      <c r="K573" s="218" t="s">
        <v>25</v>
      </c>
      <c r="L573" s="219"/>
      <c r="M573" s="219"/>
      <c r="N573" s="219"/>
      <c r="O573" s="220"/>
      <c r="P573" s="235" t="s">
        <v>26</v>
      </c>
      <c r="Q573" s="235" t="s">
        <v>3</v>
      </c>
      <c r="R573" s="218" t="s">
        <v>27</v>
      </c>
      <c r="S573" s="219"/>
      <c r="T573" s="220"/>
      <c r="U573" s="218" t="s">
        <v>28</v>
      </c>
      <c r="V573" s="219"/>
      <c r="W573" s="224"/>
    </row>
    <row r="574" spans="3:23" ht="49.5" customHeight="1" x14ac:dyDescent="0.25">
      <c r="C574" s="234"/>
      <c r="D574" s="236"/>
      <c r="E574" s="236"/>
      <c r="F574" s="221"/>
      <c r="G574" s="222"/>
      <c r="H574" s="222"/>
      <c r="I574" s="222"/>
      <c r="J574" s="223"/>
      <c r="K574" s="221"/>
      <c r="L574" s="222"/>
      <c r="M574" s="222"/>
      <c r="N574" s="222"/>
      <c r="O574" s="223"/>
      <c r="P574" s="236"/>
      <c r="Q574" s="236"/>
      <c r="R574" s="221"/>
      <c r="S574" s="222"/>
      <c r="T574" s="223"/>
      <c r="U574" s="221"/>
      <c r="V574" s="222"/>
      <c r="W574" s="225"/>
    </row>
    <row r="575" spans="3:23" ht="27.75" customHeight="1" x14ac:dyDescent="0.25">
      <c r="C575" s="37">
        <v>1</v>
      </c>
      <c r="D575" s="46">
        <v>2</v>
      </c>
      <c r="E575" s="46">
        <v>3</v>
      </c>
      <c r="F575" s="205">
        <v>4</v>
      </c>
      <c r="G575" s="205"/>
      <c r="H575" s="205"/>
      <c r="I575" s="205"/>
      <c r="J575" s="205"/>
      <c r="K575" s="205">
        <v>5</v>
      </c>
      <c r="L575" s="205"/>
      <c r="M575" s="205"/>
      <c r="N575" s="205"/>
      <c r="O575" s="205"/>
      <c r="P575" s="46">
        <v>6</v>
      </c>
      <c r="Q575" s="46">
        <v>7</v>
      </c>
      <c r="R575" s="205">
        <v>8</v>
      </c>
      <c r="S575" s="205"/>
      <c r="T575" s="205"/>
      <c r="U575" s="199">
        <v>9</v>
      </c>
      <c r="V575" s="200"/>
      <c r="W575" s="217"/>
    </row>
    <row r="576" spans="3:23" ht="24" customHeight="1" x14ac:dyDescent="0.25">
      <c r="C576" s="46">
        <v>15</v>
      </c>
      <c r="D576" s="70" t="s">
        <v>226</v>
      </c>
      <c r="E576" s="47" t="s">
        <v>227</v>
      </c>
      <c r="F576" s="199"/>
      <c r="G576" s="200"/>
      <c r="H576" s="200"/>
      <c r="I576" s="200"/>
      <c r="J576" s="201"/>
      <c r="K576" s="205"/>
      <c r="L576" s="205"/>
      <c r="M576" s="205"/>
      <c r="N576" s="205"/>
      <c r="O576" s="205"/>
      <c r="P576" s="46" t="s">
        <v>122</v>
      </c>
      <c r="Q576" s="106">
        <v>30</v>
      </c>
      <c r="R576" s="229"/>
      <c r="S576" s="229"/>
      <c r="T576" s="229"/>
      <c r="U576" s="208"/>
      <c r="V576" s="209"/>
      <c r="W576" s="210"/>
    </row>
    <row r="577" spans="3:23" ht="24" customHeight="1" x14ac:dyDescent="0.25">
      <c r="C577" s="39"/>
      <c r="D577" s="83"/>
      <c r="E577" s="47"/>
      <c r="F577" s="199"/>
      <c r="G577" s="200"/>
      <c r="H577" s="200"/>
      <c r="I577" s="200"/>
      <c r="J577" s="201"/>
      <c r="K577" s="202"/>
      <c r="L577" s="203"/>
      <c r="M577" s="203"/>
      <c r="N577" s="203"/>
      <c r="O577" s="204"/>
      <c r="P577" s="47"/>
      <c r="Q577" s="89"/>
      <c r="R577" s="229"/>
      <c r="S577" s="229"/>
      <c r="T577" s="229"/>
      <c r="U577" s="208"/>
      <c r="V577" s="209"/>
      <c r="W577" s="210"/>
    </row>
    <row r="578" spans="3:23" ht="24" customHeight="1" x14ac:dyDescent="0.25">
      <c r="C578" s="40"/>
      <c r="D578" s="91" t="s">
        <v>266</v>
      </c>
      <c r="E578" s="47"/>
      <c r="F578" s="199"/>
      <c r="G578" s="200"/>
      <c r="H578" s="200"/>
      <c r="I578" s="200"/>
      <c r="J578" s="201"/>
      <c r="K578" s="205"/>
      <c r="L578" s="205"/>
      <c r="M578" s="205"/>
      <c r="N578" s="205"/>
      <c r="O578" s="205"/>
      <c r="P578" s="46"/>
      <c r="Q578" s="67"/>
      <c r="R578" s="205"/>
      <c r="S578" s="205"/>
      <c r="T578" s="205"/>
      <c r="U578" s="208"/>
      <c r="V578" s="209"/>
      <c r="W578" s="210"/>
    </row>
    <row r="579" spans="3:23" ht="24" customHeight="1" x14ac:dyDescent="0.25">
      <c r="C579" s="40" t="s">
        <v>259</v>
      </c>
      <c r="D579" s="70" t="s">
        <v>769</v>
      </c>
      <c r="E579" s="47" t="s">
        <v>768</v>
      </c>
      <c r="F579" s="199"/>
      <c r="G579" s="200"/>
      <c r="H579" s="200"/>
      <c r="I579" s="200"/>
      <c r="J579" s="201"/>
      <c r="K579" s="202"/>
      <c r="L579" s="203"/>
      <c r="M579" s="203"/>
      <c r="N579" s="203"/>
      <c r="O579" s="204"/>
      <c r="P579" s="46" t="s">
        <v>20</v>
      </c>
      <c r="Q579" s="67">
        <v>1</v>
      </c>
      <c r="R579" s="205"/>
      <c r="S579" s="205"/>
      <c r="T579" s="205"/>
      <c r="U579" s="208">
        <v>508</v>
      </c>
      <c r="V579" s="209"/>
      <c r="W579" s="210"/>
    </row>
    <row r="580" spans="3:23" ht="24" customHeight="1" x14ac:dyDescent="0.25">
      <c r="C580" s="40"/>
      <c r="D580" s="83" t="s">
        <v>770</v>
      </c>
      <c r="E580" s="47"/>
      <c r="F580" s="48"/>
      <c r="G580" s="49"/>
      <c r="H580" s="49"/>
      <c r="I580" s="49"/>
      <c r="J580" s="50"/>
      <c r="K580" s="202"/>
      <c r="L580" s="203"/>
      <c r="M580" s="203"/>
      <c r="N580" s="203"/>
      <c r="O580" s="204"/>
      <c r="P580" s="46"/>
      <c r="Q580" s="86"/>
      <c r="R580" s="229"/>
      <c r="S580" s="229"/>
      <c r="T580" s="229"/>
      <c r="U580" s="208"/>
      <c r="V580" s="209"/>
      <c r="W580" s="210"/>
    </row>
    <row r="581" spans="3:23" ht="24" customHeight="1" x14ac:dyDescent="0.25">
      <c r="C581" s="40"/>
      <c r="D581" s="83" t="s">
        <v>771</v>
      </c>
      <c r="E581" s="47"/>
      <c r="F581" s="48"/>
      <c r="G581" s="49"/>
      <c r="H581" s="49"/>
      <c r="I581" s="49"/>
      <c r="J581" s="50"/>
      <c r="K581" s="202"/>
      <c r="L581" s="203"/>
      <c r="M581" s="203"/>
      <c r="N581" s="203"/>
      <c r="O581" s="204"/>
      <c r="P581" s="46"/>
      <c r="Q581" s="86"/>
      <c r="R581" s="229"/>
      <c r="S581" s="229"/>
      <c r="T581" s="229"/>
      <c r="U581" s="208"/>
      <c r="V581" s="209"/>
      <c r="W581" s="210"/>
    </row>
    <row r="582" spans="3:23" ht="24" customHeight="1" x14ac:dyDescent="0.25">
      <c r="C582" s="40">
        <v>2</v>
      </c>
      <c r="D582" s="83" t="s">
        <v>773</v>
      </c>
      <c r="E582" s="47" t="s">
        <v>260</v>
      </c>
      <c r="F582" s="48"/>
      <c r="G582" s="49"/>
      <c r="H582" s="49"/>
      <c r="I582" s="49"/>
      <c r="J582" s="50"/>
      <c r="K582" s="202"/>
      <c r="L582" s="203"/>
      <c r="M582" s="203"/>
      <c r="N582" s="203"/>
      <c r="O582" s="204"/>
      <c r="P582" s="46" t="s">
        <v>32</v>
      </c>
      <c r="Q582" s="86">
        <v>15</v>
      </c>
      <c r="R582" s="229"/>
      <c r="S582" s="229"/>
      <c r="T582" s="229"/>
      <c r="U582" s="208"/>
      <c r="V582" s="209"/>
      <c r="W582" s="210"/>
    </row>
    <row r="583" spans="3:23" ht="24" customHeight="1" x14ac:dyDescent="0.25">
      <c r="C583" s="40">
        <v>3</v>
      </c>
      <c r="D583" s="83" t="s">
        <v>772</v>
      </c>
      <c r="E583" s="47" t="s">
        <v>260</v>
      </c>
      <c r="F583" s="48"/>
      <c r="G583" s="49"/>
      <c r="H583" s="49"/>
      <c r="I583" s="49"/>
      <c r="J583" s="50"/>
      <c r="K583" s="51"/>
      <c r="L583" s="52"/>
      <c r="M583" s="52"/>
      <c r="N583" s="52"/>
      <c r="O583" s="53"/>
      <c r="P583" s="46" t="s">
        <v>32</v>
      </c>
      <c r="Q583" s="86">
        <v>15</v>
      </c>
      <c r="R583" s="121"/>
      <c r="S583" s="122"/>
      <c r="T583" s="123"/>
      <c r="U583" s="118"/>
      <c r="V583" s="119"/>
      <c r="W583" s="120"/>
    </row>
    <row r="584" spans="3:23" ht="24" customHeight="1" x14ac:dyDescent="0.25">
      <c r="C584" s="40">
        <v>4</v>
      </c>
      <c r="D584" s="70" t="s">
        <v>261</v>
      </c>
      <c r="E584" s="47"/>
      <c r="F584" s="48"/>
      <c r="G584" s="49"/>
      <c r="H584" s="49"/>
      <c r="I584" s="49"/>
      <c r="J584" s="50"/>
      <c r="K584" s="51"/>
      <c r="L584" s="52"/>
      <c r="M584" s="52"/>
      <c r="N584" s="52"/>
      <c r="O584" s="53"/>
      <c r="P584" s="46" t="s">
        <v>122</v>
      </c>
      <c r="Q584" s="86">
        <v>17</v>
      </c>
      <c r="R584" s="121"/>
      <c r="S584" s="122"/>
      <c r="T584" s="123"/>
      <c r="U584" s="263"/>
      <c r="V584" s="264"/>
      <c r="W584" s="265"/>
    </row>
    <row r="585" spans="3:23" ht="24" customHeight="1" x14ac:dyDescent="0.25">
      <c r="C585" s="40">
        <v>5</v>
      </c>
      <c r="D585" s="83" t="s">
        <v>775</v>
      </c>
      <c r="E585" s="46"/>
      <c r="F585" s="48"/>
      <c r="G585" s="49"/>
      <c r="H585" s="49"/>
      <c r="I585" s="49"/>
      <c r="J585" s="50"/>
      <c r="K585" s="51"/>
      <c r="L585" s="52"/>
      <c r="M585" s="52"/>
      <c r="N585" s="52"/>
      <c r="O585" s="53"/>
      <c r="P585" s="46" t="s">
        <v>32</v>
      </c>
      <c r="Q585" s="86">
        <v>15</v>
      </c>
      <c r="R585" s="121"/>
      <c r="S585" s="122"/>
      <c r="T585" s="123"/>
      <c r="U585" s="118"/>
      <c r="V585" s="119"/>
      <c r="W585" s="120"/>
    </row>
    <row r="586" spans="3:23" ht="24" customHeight="1" x14ac:dyDescent="0.25">
      <c r="C586" s="40">
        <v>6</v>
      </c>
      <c r="D586" s="83" t="s">
        <v>774</v>
      </c>
      <c r="E586" s="46"/>
      <c r="F586" s="48"/>
      <c r="G586" s="49"/>
      <c r="H586" s="49"/>
      <c r="I586" s="49"/>
      <c r="J586" s="50"/>
      <c r="K586" s="51"/>
      <c r="L586" s="52"/>
      <c r="M586" s="52"/>
      <c r="N586" s="52"/>
      <c r="O586" s="53"/>
      <c r="P586" s="46" t="s">
        <v>32</v>
      </c>
      <c r="Q586" s="86">
        <v>15</v>
      </c>
      <c r="R586" s="121"/>
      <c r="S586" s="122"/>
      <c r="T586" s="123"/>
      <c r="U586" s="124"/>
      <c r="V586" s="125"/>
      <c r="W586" s="126"/>
    </row>
    <row r="587" spans="3:23" ht="24" customHeight="1" x14ac:dyDescent="0.25">
      <c r="C587" s="40">
        <v>7</v>
      </c>
      <c r="D587" s="83" t="s">
        <v>262</v>
      </c>
      <c r="E587" s="46"/>
      <c r="F587" s="48"/>
      <c r="G587" s="49"/>
      <c r="H587" s="49"/>
      <c r="I587" s="49"/>
      <c r="J587" s="50"/>
      <c r="K587" s="51"/>
      <c r="L587" s="52"/>
      <c r="M587" s="52"/>
      <c r="N587" s="52"/>
      <c r="O587" s="53"/>
      <c r="P587" s="46" t="s">
        <v>30</v>
      </c>
      <c r="Q587" s="67">
        <v>1</v>
      </c>
      <c r="R587" s="121"/>
      <c r="S587" s="122"/>
      <c r="T587" s="123"/>
      <c r="U587" s="118"/>
      <c r="V587" s="119"/>
      <c r="W587" s="120"/>
    </row>
    <row r="588" spans="3:23" ht="24.75" customHeight="1" x14ac:dyDescent="0.25">
      <c r="C588" s="40">
        <v>8</v>
      </c>
      <c r="D588" s="70" t="s">
        <v>263</v>
      </c>
      <c r="E588" s="46"/>
      <c r="F588" s="48"/>
      <c r="G588" s="49"/>
      <c r="H588" s="49"/>
      <c r="I588" s="49"/>
      <c r="J588" s="50"/>
      <c r="K588" s="51"/>
      <c r="L588" s="52"/>
      <c r="M588" s="52"/>
      <c r="N588" s="52"/>
      <c r="O588" s="53"/>
      <c r="P588" s="46" t="s">
        <v>32</v>
      </c>
      <c r="Q588" s="86">
        <v>6</v>
      </c>
      <c r="R588" s="121"/>
      <c r="S588" s="122"/>
      <c r="T588" s="123"/>
      <c r="U588" s="118"/>
      <c r="V588" s="119"/>
      <c r="W588" s="120"/>
    </row>
    <row r="589" spans="3:23" ht="24.75" customHeight="1" x14ac:dyDescent="0.25">
      <c r="C589" s="39">
        <v>9</v>
      </c>
      <c r="D589" s="70" t="s">
        <v>264</v>
      </c>
      <c r="E589" s="47"/>
      <c r="F589" s="48"/>
      <c r="G589" s="49"/>
      <c r="H589" s="49"/>
      <c r="I589" s="49"/>
      <c r="J589" s="50"/>
      <c r="K589" s="51"/>
      <c r="L589" s="52"/>
      <c r="M589" s="52"/>
      <c r="N589" s="52"/>
      <c r="O589" s="53"/>
      <c r="P589" s="46" t="s">
        <v>20</v>
      </c>
      <c r="Q589" s="67">
        <v>4</v>
      </c>
      <c r="R589" s="121"/>
      <c r="S589" s="122"/>
      <c r="T589" s="123"/>
      <c r="U589" s="118"/>
      <c r="V589" s="119"/>
      <c r="W589" s="120"/>
    </row>
    <row r="590" spans="3:23" ht="24.75" customHeight="1" x14ac:dyDescent="0.25">
      <c r="C590" s="40">
        <v>10</v>
      </c>
      <c r="D590" s="70" t="s">
        <v>265</v>
      </c>
      <c r="E590" s="47"/>
      <c r="F590" s="48"/>
      <c r="G590" s="49"/>
      <c r="H590" s="49"/>
      <c r="I590" s="49"/>
      <c r="J590" s="50"/>
      <c r="K590" s="51"/>
      <c r="L590" s="52"/>
      <c r="M590" s="52"/>
      <c r="N590" s="52"/>
      <c r="O590" s="53"/>
      <c r="P590" s="46" t="s">
        <v>122</v>
      </c>
      <c r="Q590" s="86">
        <v>4</v>
      </c>
      <c r="R590" s="121"/>
      <c r="S590" s="122"/>
      <c r="T590" s="123"/>
      <c r="U590" s="118"/>
      <c r="V590" s="119"/>
      <c r="W590" s="120"/>
    </row>
    <row r="591" spans="3:23" ht="27" customHeight="1" x14ac:dyDescent="0.25">
      <c r="C591" s="39"/>
      <c r="D591" s="70"/>
      <c r="E591" s="47"/>
      <c r="F591" s="199"/>
      <c r="G591" s="200"/>
      <c r="H591" s="200"/>
      <c r="I591" s="200"/>
      <c r="J591" s="201"/>
      <c r="K591" s="205"/>
      <c r="L591" s="205"/>
      <c r="M591" s="205"/>
      <c r="N591" s="205"/>
      <c r="O591" s="205"/>
      <c r="P591" s="46"/>
      <c r="Q591" s="106"/>
      <c r="R591" s="205"/>
      <c r="S591" s="205"/>
      <c r="T591" s="205"/>
      <c r="U591" s="208"/>
      <c r="V591" s="209"/>
      <c r="W591" s="210"/>
    </row>
    <row r="592" spans="3:23" ht="24" customHeight="1" x14ac:dyDescent="0.25">
      <c r="C592" s="39"/>
      <c r="D592" s="104" t="s">
        <v>776</v>
      </c>
      <c r="E592" s="47"/>
      <c r="F592" s="199"/>
      <c r="G592" s="200"/>
      <c r="H592" s="200"/>
      <c r="I592" s="200"/>
      <c r="J592" s="201"/>
      <c r="K592" s="202"/>
      <c r="L592" s="203"/>
      <c r="M592" s="203"/>
      <c r="N592" s="203"/>
      <c r="O592" s="204"/>
      <c r="P592" s="46"/>
      <c r="Q592" s="92"/>
      <c r="R592" s="205"/>
      <c r="S592" s="205"/>
      <c r="T592" s="205"/>
      <c r="U592" s="208"/>
      <c r="V592" s="209"/>
      <c r="W592" s="210"/>
    </row>
    <row r="593" spans="3:23" ht="25.5" customHeight="1" x14ac:dyDescent="0.25">
      <c r="C593" s="94"/>
      <c r="D593" s="83" t="s">
        <v>784</v>
      </c>
      <c r="E593" s="47"/>
      <c r="F593" s="199"/>
      <c r="G593" s="200"/>
      <c r="H593" s="200"/>
      <c r="I593" s="200"/>
      <c r="J593" s="201"/>
      <c r="K593" s="202"/>
      <c r="L593" s="203"/>
      <c r="M593" s="203"/>
      <c r="N593" s="203"/>
      <c r="O593" s="204"/>
      <c r="P593" s="46"/>
      <c r="Q593" s="56"/>
      <c r="R593" s="229"/>
      <c r="S593" s="229"/>
      <c r="T593" s="229"/>
      <c r="U593" s="208"/>
      <c r="V593" s="209"/>
      <c r="W593" s="210"/>
    </row>
    <row r="594" spans="3:23" ht="25.5" customHeight="1" x14ac:dyDescent="0.25">
      <c r="C594" s="94" t="s">
        <v>56</v>
      </c>
      <c r="D594" s="85" t="s">
        <v>785</v>
      </c>
      <c r="E594" s="46" t="s">
        <v>777</v>
      </c>
      <c r="F594" s="199" t="s">
        <v>786</v>
      </c>
      <c r="G594" s="200"/>
      <c r="H594" s="200"/>
      <c r="I594" s="200"/>
      <c r="J594" s="201"/>
      <c r="K594" s="202"/>
      <c r="L594" s="203"/>
      <c r="M594" s="203"/>
      <c r="N594" s="203"/>
      <c r="O594" s="204"/>
      <c r="P594" s="46" t="s">
        <v>20</v>
      </c>
      <c r="Q594" s="67">
        <v>1</v>
      </c>
      <c r="R594" s="205"/>
      <c r="S594" s="205"/>
      <c r="T594" s="205"/>
      <c r="U594" s="208"/>
      <c r="V594" s="209"/>
      <c r="W594" s="210"/>
    </row>
    <row r="595" spans="3:23" ht="24" customHeight="1" x14ac:dyDescent="0.25">
      <c r="C595" s="94" t="s">
        <v>54</v>
      </c>
      <c r="D595" s="83" t="s">
        <v>778</v>
      </c>
      <c r="E595" s="46" t="s">
        <v>779</v>
      </c>
      <c r="F595" s="199" t="s">
        <v>780</v>
      </c>
      <c r="G595" s="200"/>
      <c r="H595" s="200"/>
      <c r="I595" s="200"/>
      <c r="J595" s="201"/>
      <c r="K595" s="202"/>
      <c r="L595" s="203"/>
      <c r="M595" s="203"/>
      <c r="N595" s="203"/>
      <c r="O595" s="204"/>
      <c r="P595" s="46" t="s">
        <v>20</v>
      </c>
      <c r="Q595" s="67">
        <v>1</v>
      </c>
      <c r="R595" s="205"/>
      <c r="S595" s="205"/>
      <c r="T595" s="205"/>
      <c r="U595" s="208"/>
      <c r="V595" s="209"/>
      <c r="W595" s="210"/>
    </row>
    <row r="596" spans="3:23" ht="24" customHeight="1" x14ac:dyDescent="0.25">
      <c r="C596" s="94" t="s">
        <v>62</v>
      </c>
      <c r="D596" s="70" t="s">
        <v>787</v>
      </c>
      <c r="E596" s="47" t="s">
        <v>781</v>
      </c>
      <c r="F596" s="199" t="s">
        <v>788</v>
      </c>
      <c r="G596" s="200"/>
      <c r="H596" s="200"/>
      <c r="I596" s="200"/>
      <c r="J596" s="201"/>
      <c r="K596" s="51"/>
      <c r="L596" s="52"/>
      <c r="M596" s="52"/>
      <c r="N596" s="52"/>
      <c r="O596" s="53"/>
      <c r="P596" s="46" t="s">
        <v>20</v>
      </c>
      <c r="Q596" s="67">
        <v>1</v>
      </c>
      <c r="R596" s="205"/>
      <c r="S596" s="205"/>
      <c r="T596" s="205"/>
      <c r="U596" s="208"/>
      <c r="V596" s="209"/>
      <c r="W596" s="210"/>
    </row>
    <row r="597" spans="3:23" ht="24" customHeight="1" x14ac:dyDescent="0.25">
      <c r="C597" s="46">
        <v>4</v>
      </c>
      <c r="D597" s="83" t="s">
        <v>782</v>
      </c>
      <c r="E597" s="46" t="s">
        <v>783</v>
      </c>
      <c r="F597" s="199" t="s">
        <v>790</v>
      </c>
      <c r="G597" s="200"/>
      <c r="H597" s="200"/>
      <c r="I597" s="200"/>
      <c r="J597" s="201"/>
      <c r="K597" s="202"/>
      <c r="L597" s="203"/>
      <c r="M597" s="203"/>
      <c r="N597" s="203"/>
      <c r="O597" s="204"/>
      <c r="P597" s="46" t="s">
        <v>20</v>
      </c>
      <c r="Q597" s="67">
        <v>4</v>
      </c>
      <c r="R597" s="229"/>
      <c r="S597" s="229"/>
      <c r="T597" s="229"/>
      <c r="U597" s="208"/>
      <c r="V597" s="209"/>
      <c r="W597" s="210"/>
    </row>
    <row r="598" spans="3:23" ht="24" customHeight="1" x14ac:dyDescent="0.25">
      <c r="C598" s="46"/>
      <c r="D598" s="83" t="s">
        <v>789</v>
      </c>
      <c r="E598" s="46"/>
      <c r="F598" s="199"/>
      <c r="G598" s="200"/>
      <c r="H598" s="200"/>
      <c r="I598" s="200"/>
      <c r="J598" s="201"/>
      <c r="K598" s="202"/>
      <c r="L598" s="203"/>
      <c r="M598" s="203"/>
      <c r="N598" s="203"/>
      <c r="O598" s="204"/>
      <c r="P598" s="46"/>
      <c r="Q598" s="86"/>
      <c r="R598" s="211"/>
      <c r="S598" s="212"/>
      <c r="T598" s="213"/>
      <c r="U598" s="208"/>
      <c r="V598" s="209"/>
      <c r="W598" s="210"/>
    </row>
    <row r="599" spans="3:23" ht="24" customHeight="1" x14ac:dyDescent="0.25">
      <c r="C599" s="46">
        <v>5</v>
      </c>
      <c r="D599" s="83" t="s">
        <v>792</v>
      </c>
      <c r="E599" s="46"/>
      <c r="F599" s="199" t="s">
        <v>793</v>
      </c>
      <c r="G599" s="200"/>
      <c r="H599" s="200"/>
      <c r="I599" s="200"/>
      <c r="J599" s="201"/>
      <c r="K599" s="202"/>
      <c r="L599" s="203"/>
      <c r="M599" s="203"/>
      <c r="N599" s="203"/>
      <c r="O599" s="204"/>
      <c r="P599" s="46" t="s">
        <v>20</v>
      </c>
      <c r="Q599" s="67">
        <v>1</v>
      </c>
      <c r="R599" s="202"/>
      <c r="S599" s="203"/>
      <c r="T599" s="204"/>
      <c r="U599" s="208"/>
      <c r="V599" s="209"/>
      <c r="W599" s="210"/>
    </row>
    <row r="600" spans="3:23" ht="24" customHeight="1" x14ac:dyDescent="0.25">
      <c r="C600" s="46">
        <v>6</v>
      </c>
      <c r="D600" s="70" t="s">
        <v>791</v>
      </c>
      <c r="E600" s="47"/>
      <c r="F600" s="199" t="s">
        <v>36</v>
      </c>
      <c r="G600" s="200"/>
      <c r="H600" s="200"/>
      <c r="I600" s="200"/>
      <c r="J600" s="201"/>
      <c r="K600" s="205"/>
      <c r="L600" s="205"/>
      <c r="M600" s="205"/>
      <c r="N600" s="205"/>
      <c r="O600" s="205"/>
      <c r="P600" s="46" t="s">
        <v>20</v>
      </c>
      <c r="Q600" s="67">
        <v>4</v>
      </c>
      <c r="R600" s="229"/>
      <c r="S600" s="229"/>
      <c r="T600" s="229"/>
      <c r="U600" s="208"/>
      <c r="V600" s="209"/>
      <c r="W600" s="210"/>
    </row>
    <row r="601" spans="3:23" ht="24" customHeight="1" x14ac:dyDescent="0.25">
      <c r="C601" s="39">
        <v>7</v>
      </c>
      <c r="D601" s="70" t="s">
        <v>795</v>
      </c>
      <c r="E601" s="47"/>
      <c r="F601" s="199" t="s">
        <v>794</v>
      </c>
      <c r="G601" s="200"/>
      <c r="H601" s="200"/>
      <c r="I601" s="200"/>
      <c r="J601" s="201"/>
      <c r="K601" s="202"/>
      <c r="L601" s="203"/>
      <c r="M601" s="203"/>
      <c r="N601" s="203"/>
      <c r="O601" s="204"/>
      <c r="P601" s="46" t="s">
        <v>20</v>
      </c>
      <c r="Q601" s="67">
        <v>1</v>
      </c>
      <c r="R601" s="229"/>
      <c r="S601" s="229"/>
      <c r="T601" s="229"/>
      <c r="U601" s="208"/>
      <c r="V601" s="209"/>
      <c r="W601" s="210"/>
    </row>
    <row r="602" spans="3:23" ht="4.5" customHeight="1" x14ac:dyDescent="0.25">
      <c r="C602" s="41"/>
      <c r="D602" s="226"/>
      <c r="E602" s="226"/>
      <c r="F602" s="58"/>
      <c r="G602" s="58"/>
      <c r="H602" s="58"/>
      <c r="I602" s="58"/>
      <c r="J602" s="58"/>
      <c r="K602" s="60"/>
      <c r="L602" s="60"/>
      <c r="M602" s="60"/>
      <c r="N602" s="60"/>
      <c r="O602" s="60"/>
      <c r="P602" s="60"/>
      <c r="Q602" s="60"/>
      <c r="R602" s="60"/>
      <c r="S602" s="60"/>
      <c r="T602" s="60"/>
      <c r="U602" s="58"/>
      <c r="V602" s="58"/>
      <c r="W602" s="61"/>
    </row>
    <row r="603" spans="3:23" ht="12.75" customHeight="1" thickBot="1" x14ac:dyDescent="0.3">
      <c r="C603" s="41"/>
      <c r="D603" s="226"/>
      <c r="E603" s="226"/>
      <c r="F603" s="58"/>
      <c r="G603" s="58"/>
      <c r="H603" s="58"/>
      <c r="I603" s="58"/>
      <c r="J603" s="58"/>
      <c r="K603" s="60"/>
      <c r="L603" s="60"/>
      <c r="M603" s="60"/>
      <c r="N603" s="60"/>
      <c r="O603" s="60"/>
      <c r="P603" s="60"/>
      <c r="Q603" s="60"/>
      <c r="R603" s="60"/>
      <c r="S603" s="60"/>
      <c r="T603" s="60"/>
      <c r="U603" s="58"/>
      <c r="V603" s="58"/>
      <c r="W603" s="61"/>
    </row>
    <row r="604" spans="3:23" ht="14.25" customHeight="1" thickBot="1" x14ac:dyDescent="0.3">
      <c r="C604" s="42"/>
      <c r="D604" s="71"/>
      <c r="E604" s="71"/>
      <c r="F604" s="58"/>
      <c r="G604" s="63" t="s">
        <v>2</v>
      </c>
      <c r="H604" s="64" t="s">
        <v>3</v>
      </c>
      <c r="I604" s="63" t="s">
        <v>4</v>
      </c>
      <c r="J604" s="206" t="s">
        <v>5</v>
      </c>
      <c r="K604" s="207"/>
      <c r="L604" s="206" t="s">
        <v>6</v>
      </c>
      <c r="M604" s="207"/>
      <c r="N604" s="65" t="s">
        <v>7</v>
      </c>
      <c r="O604" s="269" t="str">
        <f>Обложка!N44</f>
        <v>Строительство нового корпуса Спортблок при КГУ "Комплекс школа-ясли-сад" отдела образования по району Самар УО ВКО, расположенного в ВКО, р.Самар, Кулынжонский сельский округ, с. Кулынжон</v>
      </c>
      <c r="P604" s="270"/>
      <c r="Q604" s="270"/>
      <c r="R604" s="270"/>
      <c r="S604" s="270"/>
      <c r="T604" s="270"/>
      <c r="U604" s="270"/>
      <c r="V604" s="271"/>
      <c r="W604" s="62" t="s">
        <v>4</v>
      </c>
    </row>
    <row r="605" spans="3:23" ht="14.25" customHeight="1" thickBot="1" x14ac:dyDescent="0.3">
      <c r="C605" s="42"/>
      <c r="D605" s="71"/>
      <c r="E605" s="71"/>
      <c r="F605" s="58"/>
      <c r="G605" s="63"/>
      <c r="H605" s="64"/>
      <c r="I605" s="63"/>
      <c r="J605" s="206"/>
      <c r="K605" s="207"/>
      <c r="L605" s="206"/>
      <c r="M605" s="207"/>
      <c r="N605" s="65"/>
      <c r="O605" s="272"/>
      <c r="P605" s="273"/>
      <c r="Q605" s="273"/>
      <c r="R605" s="273"/>
      <c r="S605" s="273"/>
      <c r="T605" s="273"/>
      <c r="U605" s="273"/>
      <c r="V605" s="274"/>
      <c r="W605" s="227">
        <f>W571+1</f>
        <v>18</v>
      </c>
    </row>
    <row r="606" spans="3:23" ht="14.25" customHeight="1" thickBot="1" x14ac:dyDescent="0.3">
      <c r="C606" s="42"/>
      <c r="D606" s="71"/>
      <c r="E606" s="71"/>
      <c r="F606" s="58"/>
      <c r="G606" s="63"/>
      <c r="H606" s="64"/>
      <c r="I606" s="63"/>
      <c r="J606" s="206"/>
      <c r="K606" s="207"/>
      <c r="L606" s="206"/>
      <c r="M606" s="207"/>
      <c r="N606" s="65"/>
      <c r="O606" s="275"/>
      <c r="P606" s="276"/>
      <c r="Q606" s="276"/>
      <c r="R606" s="276"/>
      <c r="S606" s="276"/>
      <c r="T606" s="276"/>
      <c r="U606" s="276"/>
      <c r="V606" s="277"/>
      <c r="W606" s="228"/>
    </row>
    <row r="607" spans="3:23" ht="30" customHeight="1" x14ac:dyDescent="0.25">
      <c r="C607" s="233" t="s">
        <v>21</v>
      </c>
      <c r="D607" s="235" t="s">
        <v>22</v>
      </c>
      <c r="E607" s="235" t="s">
        <v>23</v>
      </c>
      <c r="F607" s="218" t="s">
        <v>24</v>
      </c>
      <c r="G607" s="219"/>
      <c r="H607" s="219"/>
      <c r="I607" s="219"/>
      <c r="J607" s="220"/>
      <c r="K607" s="218" t="s">
        <v>25</v>
      </c>
      <c r="L607" s="219"/>
      <c r="M607" s="219"/>
      <c r="N607" s="219"/>
      <c r="O607" s="220"/>
      <c r="P607" s="235" t="s">
        <v>26</v>
      </c>
      <c r="Q607" s="235" t="s">
        <v>3</v>
      </c>
      <c r="R607" s="218" t="s">
        <v>27</v>
      </c>
      <c r="S607" s="219"/>
      <c r="T607" s="220"/>
      <c r="U607" s="218" t="s">
        <v>28</v>
      </c>
      <c r="V607" s="219"/>
      <c r="W607" s="224"/>
    </row>
    <row r="608" spans="3:23" ht="49.5" customHeight="1" x14ac:dyDescent="0.25">
      <c r="C608" s="234"/>
      <c r="D608" s="236"/>
      <c r="E608" s="236"/>
      <c r="F608" s="221"/>
      <c r="G608" s="222"/>
      <c r="H608" s="222"/>
      <c r="I608" s="222"/>
      <c r="J608" s="223"/>
      <c r="K608" s="221"/>
      <c r="L608" s="222"/>
      <c r="M608" s="222"/>
      <c r="N608" s="222"/>
      <c r="O608" s="223"/>
      <c r="P608" s="236"/>
      <c r="Q608" s="236"/>
      <c r="R608" s="221"/>
      <c r="S608" s="222"/>
      <c r="T608" s="223"/>
      <c r="U608" s="221"/>
      <c r="V608" s="222"/>
      <c r="W608" s="225"/>
    </row>
    <row r="609" spans="3:23" ht="27.75" customHeight="1" x14ac:dyDescent="0.25">
      <c r="C609" s="37">
        <v>1</v>
      </c>
      <c r="D609" s="46">
        <v>2</v>
      </c>
      <c r="E609" s="46">
        <v>3</v>
      </c>
      <c r="F609" s="205">
        <v>4</v>
      </c>
      <c r="G609" s="205"/>
      <c r="H609" s="205"/>
      <c r="I609" s="205"/>
      <c r="J609" s="205"/>
      <c r="K609" s="205">
        <v>5</v>
      </c>
      <c r="L609" s="205"/>
      <c r="M609" s="205"/>
      <c r="N609" s="205"/>
      <c r="O609" s="205"/>
      <c r="P609" s="46">
        <v>6</v>
      </c>
      <c r="Q609" s="46">
        <v>7</v>
      </c>
      <c r="R609" s="205">
        <v>8</v>
      </c>
      <c r="S609" s="205"/>
      <c r="T609" s="205"/>
      <c r="U609" s="199">
        <v>9</v>
      </c>
      <c r="V609" s="200"/>
      <c r="W609" s="217"/>
    </row>
    <row r="610" spans="3:23" ht="24" customHeight="1" x14ac:dyDescent="0.25">
      <c r="C610" s="39">
        <v>8</v>
      </c>
      <c r="D610" s="83" t="s">
        <v>796</v>
      </c>
      <c r="E610" s="46"/>
      <c r="F610" s="199" t="s">
        <v>797</v>
      </c>
      <c r="G610" s="200"/>
      <c r="H610" s="200"/>
      <c r="I610" s="200"/>
      <c r="J610" s="201"/>
      <c r="K610" s="202"/>
      <c r="L610" s="203"/>
      <c r="M610" s="203"/>
      <c r="N610" s="203"/>
      <c r="O610" s="204"/>
      <c r="P610" s="46" t="s">
        <v>20</v>
      </c>
      <c r="Q610" s="67">
        <v>4</v>
      </c>
      <c r="R610" s="229"/>
      <c r="S610" s="229"/>
      <c r="T610" s="229"/>
      <c r="U610" s="208"/>
      <c r="V610" s="209"/>
      <c r="W610" s="210"/>
    </row>
    <row r="611" spans="3:23" ht="24" customHeight="1" x14ac:dyDescent="0.25">
      <c r="C611" s="39"/>
      <c r="D611" s="70" t="s">
        <v>798</v>
      </c>
      <c r="E611" s="46"/>
      <c r="F611" s="48"/>
      <c r="G611" s="49"/>
      <c r="H611" s="49"/>
      <c r="I611" s="49"/>
      <c r="J611" s="50"/>
      <c r="K611" s="202"/>
      <c r="L611" s="203"/>
      <c r="M611" s="203"/>
      <c r="N611" s="203"/>
      <c r="O611" s="204"/>
      <c r="P611" s="46"/>
      <c r="Q611" s="67"/>
      <c r="R611" s="229"/>
      <c r="S611" s="229"/>
      <c r="T611" s="229"/>
      <c r="U611" s="208"/>
      <c r="V611" s="209"/>
      <c r="W611" s="210"/>
    </row>
    <row r="612" spans="3:23" ht="24" customHeight="1" x14ac:dyDescent="0.25">
      <c r="C612" s="39">
        <v>9</v>
      </c>
      <c r="D612" s="83" t="s">
        <v>799</v>
      </c>
      <c r="E612" s="47"/>
      <c r="F612" s="199" t="s">
        <v>504</v>
      </c>
      <c r="G612" s="200"/>
      <c r="H612" s="200"/>
      <c r="I612" s="200"/>
      <c r="J612" s="201"/>
      <c r="K612" s="202"/>
      <c r="L612" s="203"/>
      <c r="M612" s="203"/>
      <c r="N612" s="203"/>
      <c r="O612" s="204"/>
      <c r="P612" s="46" t="s">
        <v>32</v>
      </c>
      <c r="Q612" s="92">
        <v>60</v>
      </c>
      <c r="R612" s="211"/>
      <c r="S612" s="212"/>
      <c r="T612" s="213"/>
      <c r="U612" s="208"/>
      <c r="V612" s="209"/>
      <c r="W612" s="210"/>
    </row>
    <row r="613" spans="3:23" ht="24" customHeight="1" x14ac:dyDescent="0.25">
      <c r="C613" s="74"/>
      <c r="D613" s="83" t="s">
        <v>88</v>
      </c>
      <c r="E613" s="46"/>
      <c r="F613" s="48"/>
      <c r="G613" s="49"/>
      <c r="H613" s="49"/>
      <c r="I613" s="49"/>
      <c r="J613" s="50"/>
      <c r="K613" s="202"/>
      <c r="L613" s="203"/>
      <c r="M613" s="203"/>
      <c r="N613" s="203"/>
      <c r="O613" s="204"/>
      <c r="P613" s="47"/>
      <c r="Q613" s="89"/>
      <c r="R613" s="202"/>
      <c r="S613" s="203"/>
      <c r="T613" s="204"/>
      <c r="U613" s="208"/>
      <c r="V613" s="209"/>
      <c r="W613" s="210"/>
    </row>
    <row r="614" spans="3:23" ht="24" customHeight="1" x14ac:dyDescent="0.25">
      <c r="C614" s="39">
        <v>10</v>
      </c>
      <c r="D614" s="83" t="s">
        <v>89</v>
      </c>
      <c r="E614" s="47"/>
      <c r="F614" s="48"/>
      <c r="G614" s="49"/>
      <c r="H614" s="49"/>
      <c r="I614" s="49"/>
      <c r="J614" s="50"/>
      <c r="K614" s="202"/>
      <c r="L614" s="203"/>
      <c r="M614" s="203"/>
      <c r="N614" s="203"/>
      <c r="O614" s="204"/>
      <c r="P614" s="47" t="s">
        <v>97</v>
      </c>
      <c r="Q614" s="92">
        <v>14.5</v>
      </c>
      <c r="R614" s="202"/>
      <c r="S614" s="203"/>
      <c r="T614" s="204"/>
      <c r="U614" s="208"/>
      <c r="V614" s="209"/>
      <c r="W614" s="210"/>
    </row>
    <row r="615" spans="3:23" ht="24" customHeight="1" x14ac:dyDescent="0.25">
      <c r="C615" s="74">
        <v>11</v>
      </c>
      <c r="D615" s="83" t="s">
        <v>90</v>
      </c>
      <c r="E615" s="47"/>
      <c r="F615" s="199"/>
      <c r="G615" s="200"/>
      <c r="H615" s="200"/>
      <c r="I615" s="200"/>
      <c r="J615" s="201"/>
      <c r="K615" s="202"/>
      <c r="L615" s="203"/>
      <c r="M615" s="203"/>
      <c r="N615" s="203"/>
      <c r="O615" s="204"/>
      <c r="P615" s="47" t="s">
        <v>97</v>
      </c>
      <c r="Q615" s="92">
        <v>14.5</v>
      </c>
      <c r="R615" s="202"/>
      <c r="S615" s="203"/>
      <c r="T615" s="204"/>
      <c r="U615" s="208"/>
      <c r="V615" s="209"/>
      <c r="W615" s="210"/>
    </row>
    <row r="616" spans="3:23" ht="24" customHeight="1" x14ac:dyDescent="0.25">
      <c r="C616" s="94" t="s">
        <v>802</v>
      </c>
      <c r="D616" s="83" t="s">
        <v>91</v>
      </c>
      <c r="E616" s="47"/>
      <c r="F616" s="199" t="s">
        <v>94</v>
      </c>
      <c r="G616" s="200"/>
      <c r="H616" s="200"/>
      <c r="I616" s="200"/>
      <c r="J616" s="201"/>
      <c r="K616" s="202"/>
      <c r="L616" s="203"/>
      <c r="M616" s="203"/>
      <c r="N616" s="203"/>
      <c r="O616" s="204"/>
      <c r="P616" s="47" t="s">
        <v>97</v>
      </c>
      <c r="Q616" s="92">
        <v>14.5</v>
      </c>
      <c r="R616" s="202"/>
      <c r="S616" s="203"/>
      <c r="T616" s="204"/>
      <c r="U616" s="208"/>
      <c r="V616" s="209"/>
      <c r="W616" s="210"/>
    </row>
    <row r="617" spans="3:23" ht="24" customHeight="1" x14ac:dyDescent="0.25">
      <c r="C617" s="46">
        <v>13</v>
      </c>
      <c r="D617" s="83" t="s">
        <v>92</v>
      </c>
      <c r="E617" s="47"/>
      <c r="F617" s="199" t="s">
        <v>95</v>
      </c>
      <c r="G617" s="200"/>
      <c r="H617" s="200"/>
      <c r="I617" s="200"/>
      <c r="J617" s="201"/>
      <c r="K617" s="202"/>
      <c r="L617" s="203"/>
      <c r="M617" s="203"/>
      <c r="N617" s="203"/>
      <c r="O617" s="204"/>
      <c r="P617" s="47" t="s">
        <v>97</v>
      </c>
      <c r="Q617" s="92">
        <v>14.5</v>
      </c>
      <c r="R617" s="202"/>
      <c r="S617" s="203"/>
      <c r="T617" s="204"/>
      <c r="U617" s="208"/>
      <c r="V617" s="209"/>
      <c r="W617" s="210"/>
    </row>
    <row r="618" spans="3:23" ht="24" customHeight="1" x14ac:dyDescent="0.25">
      <c r="C618" s="46">
        <v>14</v>
      </c>
      <c r="D618" s="83" t="s">
        <v>93</v>
      </c>
      <c r="E618" s="47"/>
      <c r="F618" s="199" t="s">
        <v>96</v>
      </c>
      <c r="G618" s="200"/>
      <c r="H618" s="200"/>
      <c r="I618" s="200"/>
      <c r="J618" s="201"/>
      <c r="K618" s="202"/>
      <c r="L618" s="203"/>
      <c r="M618" s="203"/>
      <c r="N618" s="203"/>
      <c r="O618" s="204"/>
      <c r="P618" s="47" t="s">
        <v>97</v>
      </c>
      <c r="Q618" s="92">
        <f>14.5*2</f>
        <v>29</v>
      </c>
      <c r="R618" s="202"/>
      <c r="S618" s="203"/>
      <c r="T618" s="204"/>
      <c r="U618" s="208"/>
      <c r="V618" s="209"/>
      <c r="W618" s="210"/>
    </row>
    <row r="619" spans="3:23" ht="24" customHeight="1" x14ac:dyDescent="0.25">
      <c r="C619" s="46">
        <v>15</v>
      </c>
      <c r="D619" s="83" t="s">
        <v>800</v>
      </c>
      <c r="E619" s="47" t="s">
        <v>38</v>
      </c>
      <c r="F619" s="199" t="s">
        <v>513</v>
      </c>
      <c r="G619" s="200"/>
      <c r="H619" s="200"/>
      <c r="I619" s="200"/>
      <c r="J619" s="201"/>
      <c r="K619" s="202"/>
      <c r="L619" s="203"/>
      <c r="M619" s="203"/>
      <c r="N619" s="203"/>
      <c r="O619" s="204"/>
      <c r="P619" s="46" t="s">
        <v>32</v>
      </c>
      <c r="Q619" s="92">
        <v>60</v>
      </c>
      <c r="R619" s="205"/>
      <c r="S619" s="205"/>
      <c r="T619" s="205"/>
      <c r="U619" s="208"/>
      <c r="V619" s="209"/>
      <c r="W619" s="210"/>
    </row>
    <row r="620" spans="3:23" ht="24" customHeight="1" x14ac:dyDescent="0.25">
      <c r="C620" s="46">
        <v>16</v>
      </c>
      <c r="D620" s="83" t="s">
        <v>33</v>
      </c>
      <c r="E620" s="47"/>
      <c r="F620" s="199"/>
      <c r="G620" s="200"/>
      <c r="H620" s="200"/>
      <c r="I620" s="200"/>
      <c r="J620" s="201"/>
      <c r="K620" s="202"/>
      <c r="L620" s="203"/>
      <c r="M620" s="203"/>
      <c r="N620" s="203"/>
      <c r="O620" s="204"/>
      <c r="P620" s="47" t="s">
        <v>32</v>
      </c>
      <c r="Q620" s="89" t="s">
        <v>801</v>
      </c>
      <c r="R620" s="205"/>
      <c r="S620" s="205"/>
      <c r="T620" s="205"/>
      <c r="U620" s="208"/>
      <c r="V620" s="209"/>
      <c r="W620" s="210"/>
    </row>
    <row r="621" spans="3:23" ht="24" customHeight="1" x14ac:dyDescent="0.25">
      <c r="C621" s="74"/>
      <c r="D621" s="83"/>
      <c r="E621" s="46"/>
      <c r="F621" s="48"/>
      <c r="G621" s="49"/>
      <c r="H621" s="49"/>
      <c r="I621" s="49"/>
      <c r="J621" s="50"/>
      <c r="K621" s="51"/>
      <c r="L621" s="52"/>
      <c r="M621" s="52"/>
      <c r="N621" s="52"/>
      <c r="O621" s="53"/>
      <c r="P621" s="46"/>
      <c r="Q621" s="56"/>
      <c r="R621" s="205"/>
      <c r="S621" s="205"/>
      <c r="T621" s="205"/>
      <c r="U621" s="208"/>
      <c r="V621" s="209"/>
      <c r="W621" s="210"/>
    </row>
    <row r="622" spans="3:23" ht="24.75" customHeight="1" x14ac:dyDescent="0.25">
      <c r="C622" s="46"/>
      <c r="D622" s="70"/>
      <c r="E622" s="47"/>
      <c r="F622" s="199"/>
      <c r="G622" s="200"/>
      <c r="H622" s="200"/>
      <c r="I622" s="200"/>
      <c r="J622" s="201"/>
      <c r="K622" s="202"/>
      <c r="L622" s="203"/>
      <c r="M622" s="203"/>
      <c r="N622" s="203"/>
      <c r="O622" s="204"/>
      <c r="P622" s="46"/>
      <c r="Q622" s="92"/>
      <c r="R622" s="205"/>
      <c r="S622" s="205"/>
      <c r="T622" s="205"/>
      <c r="U622" s="208"/>
      <c r="V622" s="209"/>
      <c r="W622" s="210"/>
    </row>
    <row r="623" spans="3:23" ht="24.75" customHeight="1" x14ac:dyDescent="0.25">
      <c r="C623" s="39"/>
      <c r="D623" s="70"/>
      <c r="E623" s="47"/>
      <c r="F623" s="199"/>
      <c r="G623" s="200"/>
      <c r="H623" s="200"/>
      <c r="I623" s="200"/>
      <c r="J623" s="201"/>
      <c r="K623" s="205"/>
      <c r="L623" s="205"/>
      <c r="M623" s="205"/>
      <c r="N623" s="205"/>
      <c r="O623" s="205"/>
      <c r="P623" s="46"/>
      <c r="Q623" s="67"/>
      <c r="R623" s="205"/>
      <c r="S623" s="205"/>
      <c r="T623" s="205"/>
      <c r="U623" s="208"/>
      <c r="V623" s="209"/>
      <c r="W623" s="210"/>
    </row>
    <row r="624" spans="3:23" ht="24.75" customHeight="1" x14ac:dyDescent="0.25">
      <c r="C624" s="39"/>
      <c r="D624" s="70"/>
      <c r="E624" s="47"/>
      <c r="F624" s="199"/>
      <c r="G624" s="200"/>
      <c r="H624" s="200"/>
      <c r="I624" s="200"/>
      <c r="J624" s="201"/>
      <c r="K624" s="202"/>
      <c r="L624" s="203"/>
      <c r="M624" s="203"/>
      <c r="N624" s="203"/>
      <c r="O624" s="204"/>
      <c r="P624" s="46"/>
      <c r="Q624" s="86"/>
      <c r="R624" s="229"/>
      <c r="S624" s="229"/>
      <c r="T624" s="229"/>
      <c r="U624" s="208"/>
      <c r="V624" s="209"/>
      <c r="W624" s="210"/>
    </row>
    <row r="625" spans="3:23" ht="27" customHeight="1" x14ac:dyDescent="0.25">
      <c r="C625" s="46"/>
      <c r="D625" s="70"/>
      <c r="E625" s="47"/>
      <c r="F625" s="199"/>
      <c r="G625" s="200"/>
      <c r="H625" s="200"/>
      <c r="I625" s="200"/>
      <c r="J625" s="201"/>
      <c r="K625" s="202"/>
      <c r="L625" s="203"/>
      <c r="M625" s="203"/>
      <c r="N625" s="203"/>
      <c r="O625" s="204"/>
      <c r="P625" s="46"/>
      <c r="Q625" s="92"/>
      <c r="R625" s="205"/>
      <c r="S625" s="205"/>
      <c r="T625" s="205"/>
      <c r="U625" s="208"/>
      <c r="V625" s="209"/>
      <c r="W625" s="210"/>
    </row>
    <row r="626" spans="3:23" ht="24" customHeight="1" x14ac:dyDescent="0.25">
      <c r="C626" s="39"/>
      <c r="D626" s="83"/>
      <c r="E626" s="47"/>
      <c r="F626" s="199"/>
      <c r="G626" s="200"/>
      <c r="H626" s="200"/>
      <c r="I626" s="200"/>
      <c r="J626" s="201"/>
      <c r="K626" s="51"/>
      <c r="L626" s="52"/>
      <c r="M626" s="52"/>
      <c r="N626" s="52"/>
      <c r="O626" s="53"/>
      <c r="P626" s="46"/>
      <c r="Q626" s="92"/>
      <c r="R626" s="205"/>
      <c r="S626" s="205"/>
      <c r="T626" s="205"/>
      <c r="U626" s="208"/>
      <c r="V626" s="209"/>
      <c r="W626" s="210"/>
    </row>
    <row r="627" spans="3:23" ht="25.5" customHeight="1" x14ac:dyDescent="0.25">
      <c r="C627" s="39"/>
      <c r="D627" s="83"/>
      <c r="E627" s="47"/>
      <c r="F627" s="199"/>
      <c r="G627" s="200"/>
      <c r="H627" s="200"/>
      <c r="I627" s="200"/>
      <c r="J627" s="201"/>
      <c r="K627" s="205"/>
      <c r="L627" s="205"/>
      <c r="M627" s="205"/>
      <c r="N627" s="205"/>
      <c r="O627" s="205"/>
      <c r="P627" s="47"/>
      <c r="Q627" s="89"/>
      <c r="R627" s="229"/>
      <c r="S627" s="229"/>
      <c r="T627" s="229"/>
      <c r="U627" s="208"/>
      <c r="V627" s="209"/>
      <c r="W627" s="210"/>
    </row>
    <row r="628" spans="3:23" ht="25.5" customHeight="1" x14ac:dyDescent="0.25">
      <c r="C628" s="46"/>
      <c r="D628" s="83"/>
      <c r="E628" s="47"/>
      <c r="F628" s="199"/>
      <c r="G628" s="200"/>
      <c r="H628" s="200"/>
      <c r="I628" s="200"/>
      <c r="J628" s="201"/>
      <c r="K628" s="202"/>
      <c r="L628" s="203"/>
      <c r="M628" s="203"/>
      <c r="N628" s="203"/>
      <c r="O628" s="204"/>
      <c r="P628" s="47"/>
      <c r="Q628" s="86"/>
      <c r="R628" s="205"/>
      <c r="S628" s="205"/>
      <c r="T628" s="205"/>
      <c r="U628" s="208"/>
      <c r="V628" s="209"/>
      <c r="W628" s="210"/>
    </row>
    <row r="629" spans="3:23" ht="24" customHeight="1" x14ac:dyDescent="0.25">
      <c r="C629" s="39"/>
      <c r="D629" s="104"/>
      <c r="E629" s="47"/>
      <c r="F629" s="199"/>
      <c r="G629" s="200"/>
      <c r="H629" s="200"/>
      <c r="I629" s="200"/>
      <c r="J629" s="201"/>
      <c r="K629" s="51"/>
      <c r="L629" s="52"/>
      <c r="M629" s="52"/>
      <c r="N629" s="52"/>
      <c r="O629" s="53"/>
      <c r="P629" s="47"/>
      <c r="Q629" s="89"/>
      <c r="R629" s="202"/>
      <c r="S629" s="203"/>
      <c r="T629" s="204"/>
      <c r="U629" s="208"/>
      <c r="V629" s="209"/>
      <c r="W629" s="210"/>
    </row>
    <row r="630" spans="3:23" ht="24" customHeight="1" x14ac:dyDescent="0.25">
      <c r="C630" s="39"/>
      <c r="D630" s="83"/>
      <c r="E630" s="47"/>
      <c r="F630" s="199"/>
      <c r="G630" s="200"/>
      <c r="H630" s="200"/>
      <c r="I630" s="200"/>
      <c r="J630" s="201"/>
      <c r="K630" s="202"/>
      <c r="L630" s="203"/>
      <c r="M630" s="203"/>
      <c r="N630" s="203"/>
      <c r="O630" s="204"/>
      <c r="P630" s="47"/>
      <c r="Q630" s="89"/>
      <c r="R630" s="229"/>
      <c r="S630" s="229"/>
      <c r="T630" s="229"/>
      <c r="U630" s="208"/>
      <c r="V630" s="209"/>
      <c r="W630" s="210"/>
    </row>
    <row r="631" spans="3:23" ht="24" customHeight="1" x14ac:dyDescent="0.25">
      <c r="C631" s="39"/>
      <c r="D631" s="83"/>
      <c r="E631" s="47"/>
      <c r="F631" s="199"/>
      <c r="G631" s="200"/>
      <c r="H631" s="200"/>
      <c r="I631" s="200"/>
      <c r="J631" s="201"/>
      <c r="K631" s="202"/>
      <c r="L631" s="203"/>
      <c r="M631" s="203"/>
      <c r="N631" s="203"/>
      <c r="O631" s="204"/>
      <c r="P631" s="47"/>
      <c r="Q631" s="89"/>
      <c r="R631" s="229"/>
      <c r="S631" s="229"/>
      <c r="T631" s="229"/>
      <c r="U631" s="208"/>
      <c r="V631" s="209"/>
      <c r="W631" s="210"/>
    </row>
    <row r="632" spans="3:23" ht="24" customHeight="1" x14ac:dyDescent="0.25">
      <c r="C632" s="40"/>
      <c r="D632" s="83"/>
      <c r="E632" s="47"/>
      <c r="F632" s="199"/>
      <c r="G632" s="200"/>
      <c r="H632" s="200"/>
      <c r="I632" s="200"/>
      <c r="J632" s="201"/>
      <c r="K632" s="202"/>
      <c r="L632" s="203"/>
      <c r="M632" s="203"/>
      <c r="N632" s="203"/>
      <c r="O632" s="204"/>
      <c r="P632" s="47"/>
      <c r="Q632" s="89"/>
      <c r="R632" s="229"/>
      <c r="S632" s="229"/>
      <c r="T632" s="229"/>
      <c r="U632" s="208"/>
      <c r="V632" s="209"/>
      <c r="W632" s="210"/>
    </row>
    <row r="633" spans="3:23" ht="24" customHeight="1" x14ac:dyDescent="0.25">
      <c r="C633" s="39"/>
      <c r="D633" s="83"/>
      <c r="E633" s="47"/>
      <c r="F633" s="199"/>
      <c r="G633" s="200"/>
      <c r="H633" s="200"/>
      <c r="I633" s="200"/>
      <c r="J633" s="201"/>
      <c r="K633" s="202"/>
      <c r="L633" s="203"/>
      <c r="M633" s="203"/>
      <c r="N633" s="203"/>
      <c r="O633" s="204"/>
      <c r="P633" s="47"/>
      <c r="Q633" s="89"/>
      <c r="R633" s="229"/>
      <c r="S633" s="229"/>
      <c r="T633" s="229"/>
      <c r="U633" s="208"/>
      <c r="V633" s="209"/>
      <c r="W633" s="210"/>
    </row>
    <row r="634" spans="3:23" ht="24" customHeight="1" x14ac:dyDescent="0.25">
      <c r="C634" s="40"/>
      <c r="D634" s="83"/>
      <c r="E634" s="47"/>
      <c r="F634" s="199"/>
      <c r="G634" s="200"/>
      <c r="H634" s="200"/>
      <c r="I634" s="200"/>
      <c r="J634" s="201"/>
      <c r="K634" s="205"/>
      <c r="L634" s="205"/>
      <c r="M634" s="205"/>
      <c r="N634" s="205"/>
      <c r="O634" s="205"/>
      <c r="P634" s="46"/>
      <c r="Q634" s="67"/>
      <c r="R634" s="211"/>
      <c r="S634" s="212"/>
      <c r="T634" s="213"/>
      <c r="U634" s="208"/>
      <c r="V634" s="209"/>
      <c r="W634" s="210"/>
    </row>
    <row r="635" spans="3:23" ht="24" customHeight="1" x14ac:dyDescent="0.25">
      <c r="C635" s="40"/>
      <c r="D635" s="83"/>
      <c r="E635" s="47"/>
      <c r="F635" s="199"/>
      <c r="G635" s="200"/>
      <c r="H635" s="200"/>
      <c r="I635" s="200"/>
      <c r="J635" s="201"/>
      <c r="K635" s="202"/>
      <c r="L635" s="203"/>
      <c r="M635" s="203"/>
      <c r="N635" s="203"/>
      <c r="O635" s="204"/>
      <c r="P635" s="46"/>
      <c r="Q635" s="67"/>
      <c r="R635" s="211"/>
      <c r="S635" s="212"/>
      <c r="T635" s="213"/>
      <c r="U635" s="208"/>
      <c r="V635" s="209"/>
      <c r="W635" s="210"/>
    </row>
    <row r="636" spans="3:23" ht="4.5" customHeight="1" x14ac:dyDescent="0.25">
      <c r="C636" s="41"/>
      <c r="D636" s="226"/>
      <c r="E636" s="226"/>
      <c r="F636" s="58"/>
      <c r="G636" s="58"/>
      <c r="H636" s="58"/>
      <c r="I636" s="58"/>
      <c r="J636" s="58"/>
      <c r="K636" s="60"/>
      <c r="L636" s="60"/>
      <c r="M636" s="60"/>
      <c r="N636" s="60"/>
      <c r="O636" s="60"/>
      <c r="P636" s="60"/>
      <c r="Q636" s="60"/>
      <c r="R636" s="60"/>
      <c r="S636" s="60"/>
      <c r="T636" s="60"/>
      <c r="U636" s="58"/>
      <c r="V636" s="58"/>
      <c r="W636" s="61"/>
    </row>
    <row r="637" spans="3:23" ht="12.75" customHeight="1" thickBot="1" x14ac:dyDescent="0.3">
      <c r="C637" s="41"/>
      <c r="D637" s="226"/>
      <c r="E637" s="226"/>
      <c r="F637" s="58"/>
      <c r="G637" s="58"/>
      <c r="H637" s="58"/>
      <c r="I637" s="58"/>
      <c r="J637" s="58"/>
      <c r="K637" s="60"/>
      <c r="L637" s="60"/>
      <c r="M637" s="60"/>
      <c r="N637" s="60"/>
      <c r="O637" s="60"/>
      <c r="P637" s="60"/>
      <c r="Q637" s="60"/>
      <c r="R637" s="60"/>
      <c r="S637" s="60"/>
      <c r="T637" s="60"/>
      <c r="U637" s="58"/>
      <c r="V637" s="58"/>
      <c r="W637" s="61"/>
    </row>
    <row r="638" spans="3:23" ht="14.25" customHeight="1" thickBot="1" x14ac:dyDescent="0.3">
      <c r="C638" s="42"/>
      <c r="D638" s="71"/>
      <c r="E638" s="71"/>
      <c r="F638" s="58"/>
      <c r="G638" s="63" t="s">
        <v>2</v>
      </c>
      <c r="H638" s="64" t="s">
        <v>3</v>
      </c>
      <c r="I638" s="63" t="s">
        <v>4</v>
      </c>
      <c r="J638" s="206" t="s">
        <v>5</v>
      </c>
      <c r="K638" s="207"/>
      <c r="L638" s="206" t="s">
        <v>6</v>
      </c>
      <c r="M638" s="207"/>
      <c r="N638" s="65" t="s">
        <v>7</v>
      </c>
      <c r="O638" s="269" t="str">
        <f>Обложка!N44</f>
        <v>Строительство нового корпуса Спортблок при КГУ "Комплекс школа-ясли-сад" отдела образования по району Самар УО ВКО, расположенного в ВКО, р.Самар, Кулынжонский сельский округ, с. Кулынжон</v>
      </c>
      <c r="P638" s="270"/>
      <c r="Q638" s="270"/>
      <c r="R638" s="270"/>
      <c r="S638" s="270"/>
      <c r="T638" s="270"/>
      <c r="U638" s="270"/>
      <c r="V638" s="271"/>
      <c r="W638" s="62" t="s">
        <v>4</v>
      </c>
    </row>
    <row r="639" spans="3:23" ht="14.25" customHeight="1" thickBot="1" x14ac:dyDescent="0.3">
      <c r="C639" s="42"/>
      <c r="D639" s="71"/>
      <c r="E639" s="71"/>
      <c r="F639" s="58"/>
      <c r="G639" s="63"/>
      <c r="H639" s="64"/>
      <c r="I639" s="63"/>
      <c r="J639" s="206"/>
      <c r="K639" s="207"/>
      <c r="L639" s="206"/>
      <c r="M639" s="207"/>
      <c r="N639" s="65"/>
      <c r="O639" s="272"/>
      <c r="P639" s="273"/>
      <c r="Q639" s="273"/>
      <c r="R639" s="273"/>
      <c r="S639" s="273"/>
      <c r="T639" s="273"/>
      <c r="U639" s="273"/>
      <c r="V639" s="274"/>
      <c r="W639" s="227">
        <f>W605+1</f>
        <v>19</v>
      </c>
    </row>
    <row r="640" spans="3:23" ht="14.25" customHeight="1" thickBot="1" x14ac:dyDescent="0.3">
      <c r="C640" s="42"/>
      <c r="D640" s="71"/>
      <c r="E640" s="71"/>
      <c r="F640" s="58"/>
      <c r="G640" s="63"/>
      <c r="H640" s="64"/>
      <c r="I640" s="63"/>
      <c r="J640" s="206"/>
      <c r="K640" s="207"/>
      <c r="L640" s="206"/>
      <c r="M640" s="207"/>
      <c r="N640" s="65"/>
      <c r="O640" s="275"/>
      <c r="P640" s="276"/>
      <c r="Q640" s="276"/>
      <c r="R640" s="276"/>
      <c r="S640" s="276"/>
      <c r="T640" s="276"/>
      <c r="U640" s="276"/>
      <c r="V640" s="277"/>
      <c r="W640" s="228"/>
    </row>
  </sheetData>
  <mergeCells count="2113">
    <mergeCell ref="K599:O599"/>
    <mergeCell ref="F449:J449"/>
    <mergeCell ref="F450:J450"/>
    <mergeCell ref="F451:J451"/>
    <mergeCell ref="F452:J452"/>
    <mergeCell ref="F490:J490"/>
    <mergeCell ref="F491:J491"/>
    <mergeCell ref="F492:J492"/>
    <mergeCell ref="F464:J464"/>
    <mergeCell ref="K464:O464"/>
    <mergeCell ref="K477:O477"/>
    <mergeCell ref="F508:J508"/>
    <mergeCell ref="F480:J480"/>
    <mergeCell ref="F483:J483"/>
    <mergeCell ref="K488:O488"/>
    <mergeCell ref="F498:J498"/>
    <mergeCell ref="F499:J499"/>
    <mergeCell ref="F421:J421"/>
    <mergeCell ref="F422:J422"/>
    <mergeCell ref="F423:J423"/>
    <mergeCell ref="F426:J426"/>
    <mergeCell ref="F427:J427"/>
    <mergeCell ref="F428:J428"/>
    <mergeCell ref="F429:J429"/>
    <mergeCell ref="F430:J430"/>
    <mergeCell ref="F431:J431"/>
    <mergeCell ref="F440:J440"/>
    <mergeCell ref="F441:J441"/>
    <mergeCell ref="F442:J442"/>
    <mergeCell ref="F443:J443"/>
    <mergeCell ref="F445:J445"/>
    <mergeCell ref="F446:J446"/>
    <mergeCell ref="F447:J447"/>
    <mergeCell ref="F448:J448"/>
    <mergeCell ref="K155:O155"/>
    <mergeCell ref="K183:O183"/>
    <mergeCell ref="K184:O184"/>
    <mergeCell ref="K186:O186"/>
    <mergeCell ref="K187:O187"/>
    <mergeCell ref="F186:J186"/>
    <mergeCell ref="F634:J634"/>
    <mergeCell ref="F635:J635"/>
    <mergeCell ref="K615:O615"/>
    <mergeCell ref="F610:J610"/>
    <mergeCell ref="K594:O594"/>
    <mergeCell ref="F594:J594"/>
    <mergeCell ref="F253:J253"/>
    <mergeCell ref="K309:O309"/>
    <mergeCell ref="K310:O310"/>
    <mergeCell ref="K316:O316"/>
    <mergeCell ref="K317:O317"/>
    <mergeCell ref="K318:O318"/>
    <mergeCell ref="K319:O319"/>
    <mergeCell ref="K320:O320"/>
    <mergeCell ref="K313:O313"/>
    <mergeCell ref="L332:M332"/>
    <mergeCell ref="O332:V334"/>
    <mergeCell ref="J333:K333"/>
    <mergeCell ref="K311:O311"/>
    <mergeCell ref="R378:T378"/>
    <mergeCell ref="F379:J379"/>
    <mergeCell ref="R379:T379"/>
    <mergeCell ref="K157:O157"/>
    <mergeCell ref="F159:J159"/>
    <mergeCell ref="K159:O159"/>
    <mergeCell ref="K160:O160"/>
    <mergeCell ref="R345:T345"/>
    <mergeCell ref="F347:J347"/>
    <mergeCell ref="F348:J348"/>
    <mergeCell ref="F350:J350"/>
    <mergeCell ref="R350:T350"/>
    <mergeCell ref="F351:J351"/>
    <mergeCell ref="R343:T343"/>
    <mergeCell ref="F338:J338"/>
    <mergeCell ref="F340:J340"/>
    <mergeCell ref="F341:J341"/>
    <mergeCell ref="K341:O341"/>
    <mergeCell ref="F344:J344"/>
    <mergeCell ref="K344:O344"/>
    <mergeCell ref="F345:J345"/>
    <mergeCell ref="F252:J252"/>
    <mergeCell ref="F183:J183"/>
    <mergeCell ref="K423:O423"/>
    <mergeCell ref="F409:J409"/>
    <mergeCell ref="K345:O345"/>
    <mergeCell ref="F346:J346"/>
    <mergeCell ref="F349:J349"/>
    <mergeCell ref="F356:J356"/>
    <mergeCell ref="F357:J357"/>
    <mergeCell ref="F362:J362"/>
    <mergeCell ref="F363:J363"/>
    <mergeCell ref="K329:O329"/>
    <mergeCell ref="K338:O338"/>
    <mergeCell ref="K340:O340"/>
    <mergeCell ref="F617:J617"/>
    <mergeCell ref="F618:J618"/>
    <mergeCell ref="F619:J619"/>
    <mergeCell ref="F620:J620"/>
    <mergeCell ref="F622:J622"/>
    <mergeCell ref="F624:J624"/>
    <mergeCell ref="F625:J625"/>
    <mergeCell ref="F626:J626"/>
    <mergeCell ref="F627:J627"/>
    <mergeCell ref="F632:J632"/>
    <mergeCell ref="K307:O307"/>
    <mergeCell ref="C262:E263"/>
    <mergeCell ref="C264:E264"/>
    <mergeCell ref="F255:J255"/>
    <mergeCell ref="F256:J256"/>
    <mergeCell ref="F257:J257"/>
    <mergeCell ref="F259:J259"/>
    <mergeCell ref="F260:J260"/>
    <mergeCell ref="F261:J261"/>
    <mergeCell ref="K261:O261"/>
    <mergeCell ref="K287:O287"/>
    <mergeCell ref="L298:M298"/>
    <mergeCell ref="J299:K299"/>
    <mergeCell ref="L299:M299"/>
    <mergeCell ref="K295:O295"/>
    <mergeCell ref="F309:J309"/>
    <mergeCell ref="F311:J311"/>
    <mergeCell ref="R344:T344"/>
    <mergeCell ref="F222:J222"/>
    <mergeCell ref="F308:J308"/>
    <mergeCell ref="K308:O308"/>
    <mergeCell ref="K306:O306"/>
    <mergeCell ref="C301:C302"/>
    <mergeCell ref="D301:D302"/>
    <mergeCell ref="E301:E302"/>
    <mergeCell ref="F305:J305"/>
    <mergeCell ref="D296:E297"/>
    <mergeCell ref="J298:K298"/>
    <mergeCell ref="K278:O278"/>
    <mergeCell ref="F306:J306"/>
    <mergeCell ref="C335:C336"/>
    <mergeCell ref="D335:D336"/>
    <mergeCell ref="E335:E336"/>
    <mergeCell ref="F335:J336"/>
    <mergeCell ref="K335:O336"/>
    <mergeCell ref="P335:P336"/>
    <mergeCell ref="Q335:Q336"/>
    <mergeCell ref="R335:T336"/>
    <mergeCell ref="R241:T241"/>
    <mergeCell ref="R242:T242"/>
    <mergeCell ref="R243:T243"/>
    <mergeCell ref="D330:E331"/>
    <mergeCell ref="R311:T311"/>
    <mergeCell ref="K285:O285"/>
    <mergeCell ref="K286:O286"/>
    <mergeCell ref="K288:O288"/>
    <mergeCell ref="K289:O289"/>
    <mergeCell ref="K292:O292"/>
    <mergeCell ref="F307:J307"/>
    <mergeCell ref="R190:T190"/>
    <mergeCell ref="R189:T189"/>
    <mergeCell ref="R188:T188"/>
    <mergeCell ref="F301:J302"/>
    <mergeCell ref="K301:O302"/>
    <mergeCell ref="P301:P302"/>
    <mergeCell ref="Q301:Q302"/>
    <mergeCell ref="K281:O281"/>
    <mergeCell ref="K284:O284"/>
    <mergeCell ref="K290:O290"/>
    <mergeCell ref="J265:K265"/>
    <mergeCell ref="L265:M265"/>
    <mergeCell ref="C267:C268"/>
    <mergeCell ref="D267:D268"/>
    <mergeCell ref="E267:E268"/>
    <mergeCell ref="J300:K300"/>
    <mergeCell ref="L300:M300"/>
    <mergeCell ref="R292:T292"/>
    <mergeCell ref="R293:T293"/>
    <mergeCell ref="K294:O294"/>
    <mergeCell ref="R258:T258"/>
    <mergeCell ref="R238:T238"/>
    <mergeCell ref="R225:T225"/>
    <mergeCell ref="F191:J191"/>
    <mergeCell ref="K210:O210"/>
    <mergeCell ref="F188:J188"/>
    <mergeCell ref="F189:J189"/>
    <mergeCell ref="J266:K266"/>
    <mergeCell ref="L266:M266"/>
    <mergeCell ref="F267:J268"/>
    <mergeCell ref="F235:J235"/>
    <mergeCell ref="K235:O235"/>
    <mergeCell ref="F116:J116"/>
    <mergeCell ref="F117:J117"/>
    <mergeCell ref="K117:O117"/>
    <mergeCell ref="F187:J187"/>
    <mergeCell ref="F190:J190"/>
    <mergeCell ref="F177:J177"/>
    <mergeCell ref="F184:J184"/>
    <mergeCell ref="K166:O167"/>
    <mergeCell ref="K87:O87"/>
    <mergeCell ref="K103:O103"/>
    <mergeCell ref="F104:J104"/>
    <mergeCell ref="F108:J108"/>
    <mergeCell ref="K108:O108"/>
    <mergeCell ref="F112:J112"/>
    <mergeCell ref="K112:O112"/>
    <mergeCell ref="K86:O86"/>
    <mergeCell ref="K169:O169"/>
    <mergeCell ref="F170:J170"/>
    <mergeCell ref="K123:O123"/>
    <mergeCell ref="K189:O189"/>
    <mergeCell ref="K182:O182"/>
    <mergeCell ref="F185:J185"/>
    <mergeCell ref="F182:J182"/>
    <mergeCell ref="K190:O190"/>
    <mergeCell ref="F178:J178"/>
    <mergeCell ref="F179:J179"/>
    <mergeCell ref="F147:J147"/>
    <mergeCell ref="K147:O147"/>
    <mergeCell ref="F148:J148"/>
    <mergeCell ref="F150:J150"/>
    <mergeCell ref="K150:O150"/>
    <mergeCell ref="K156:O156"/>
    <mergeCell ref="K173:O173"/>
    <mergeCell ref="K174:O174"/>
    <mergeCell ref="F168:J168"/>
    <mergeCell ref="K168:O168"/>
    <mergeCell ref="P166:P167"/>
    <mergeCell ref="Q166:Q167"/>
    <mergeCell ref="F169:J169"/>
    <mergeCell ref="F26:J26"/>
    <mergeCell ref="F27:J27"/>
    <mergeCell ref="F28:J28"/>
    <mergeCell ref="F29:J29"/>
    <mergeCell ref="F43:J43"/>
    <mergeCell ref="F44:J44"/>
    <mergeCell ref="K55:O55"/>
    <mergeCell ref="R29:T29"/>
    <mergeCell ref="K28:O28"/>
    <mergeCell ref="J32:K32"/>
    <mergeCell ref="L32:M32"/>
    <mergeCell ref="R27:T27"/>
    <mergeCell ref="R26:T26"/>
    <mergeCell ref="F72:J72"/>
    <mergeCell ref="J31:K31"/>
    <mergeCell ref="F49:J49"/>
    <mergeCell ref="F56:J56"/>
    <mergeCell ref="F57:J57"/>
    <mergeCell ref="F47:J47"/>
    <mergeCell ref="K47:O47"/>
    <mergeCell ref="F48:J48"/>
    <mergeCell ref="K48:O48"/>
    <mergeCell ref="K49:O49"/>
    <mergeCell ref="F60:J60"/>
    <mergeCell ref="F61:J61"/>
    <mergeCell ref="R161:T161"/>
    <mergeCell ref="U178:W178"/>
    <mergeCell ref="F156:J156"/>
    <mergeCell ref="U139:W139"/>
    <mergeCell ref="U159:W159"/>
    <mergeCell ref="U174:W174"/>
    <mergeCell ref="U175:W175"/>
    <mergeCell ref="R175:T175"/>
    <mergeCell ref="R174:T174"/>
    <mergeCell ref="R172:T172"/>
    <mergeCell ref="R176:T176"/>
    <mergeCell ref="R177:T177"/>
    <mergeCell ref="K144:O144"/>
    <mergeCell ref="F143:J143"/>
    <mergeCell ref="K143:O143"/>
    <mergeCell ref="R143:T143"/>
    <mergeCell ref="F144:J144"/>
    <mergeCell ref="R144:T144"/>
    <mergeCell ref="F145:J145"/>
    <mergeCell ref="R145:T145"/>
    <mergeCell ref="F146:J146"/>
    <mergeCell ref="K148:O148"/>
    <mergeCell ref="F151:J151"/>
    <mergeCell ref="K151:O151"/>
    <mergeCell ref="K152:O152"/>
    <mergeCell ref="K153:O153"/>
    <mergeCell ref="K154:O154"/>
    <mergeCell ref="J163:K163"/>
    <mergeCell ref="K170:O170"/>
    <mergeCell ref="F171:J171"/>
    <mergeCell ref="F173:J173"/>
    <mergeCell ref="F175:J175"/>
    <mergeCell ref="K114:O114"/>
    <mergeCell ref="K83:O83"/>
    <mergeCell ref="K88:O88"/>
    <mergeCell ref="K95:O95"/>
    <mergeCell ref="R83:T83"/>
    <mergeCell ref="R84:T84"/>
    <mergeCell ref="R85:T85"/>
    <mergeCell ref="R186:T186"/>
    <mergeCell ref="R187:T187"/>
    <mergeCell ref="R160:T160"/>
    <mergeCell ref="K124:O124"/>
    <mergeCell ref="L163:M163"/>
    <mergeCell ref="O163:V165"/>
    <mergeCell ref="J164:K164"/>
    <mergeCell ref="L164:M164"/>
    <mergeCell ref="R166:T167"/>
    <mergeCell ref="U166:W167"/>
    <mergeCell ref="U185:W185"/>
    <mergeCell ref="R184:T184"/>
    <mergeCell ref="R181:T181"/>
    <mergeCell ref="R180:T180"/>
    <mergeCell ref="R179:T179"/>
    <mergeCell ref="R185:T185"/>
    <mergeCell ref="R178:T178"/>
    <mergeCell ref="R173:T173"/>
    <mergeCell ref="R150:T150"/>
    <mergeCell ref="U144:W144"/>
    <mergeCell ref="U145:W145"/>
    <mergeCell ref="R169:T169"/>
    <mergeCell ref="K172:O172"/>
    <mergeCell ref="U186:W186"/>
    <mergeCell ref="U136:W136"/>
    <mergeCell ref="K69:O69"/>
    <mergeCell ref="U71:W71"/>
    <mergeCell ref="U72:W72"/>
    <mergeCell ref="R73:T73"/>
    <mergeCell ref="U73:W73"/>
    <mergeCell ref="F70:J70"/>
    <mergeCell ref="K70:O70"/>
    <mergeCell ref="F71:J71"/>
    <mergeCell ref="K71:O71"/>
    <mergeCell ref="R72:T72"/>
    <mergeCell ref="F73:J73"/>
    <mergeCell ref="F83:J83"/>
    <mergeCell ref="F84:J84"/>
    <mergeCell ref="U106:W106"/>
    <mergeCell ref="U104:W104"/>
    <mergeCell ref="R82:T82"/>
    <mergeCell ref="R89:T89"/>
    <mergeCell ref="F85:J85"/>
    <mergeCell ref="K85:O85"/>
    <mergeCell ref="K93:O93"/>
    <mergeCell ref="R74:T74"/>
    <mergeCell ref="R75:T75"/>
    <mergeCell ref="F76:J76"/>
    <mergeCell ref="R76:T76"/>
    <mergeCell ref="F79:J79"/>
    <mergeCell ref="K79:O79"/>
    <mergeCell ref="R79:T79"/>
    <mergeCell ref="F80:J80"/>
    <mergeCell ref="F103:J103"/>
    <mergeCell ref="R80:T80"/>
    <mergeCell ref="R141:T141"/>
    <mergeCell ref="R183:T183"/>
    <mergeCell ref="R114:T114"/>
    <mergeCell ref="K116:O116"/>
    <mergeCell ref="F615:J615"/>
    <mergeCell ref="F616:J616"/>
    <mergeCell ref="F82:J82"/>
    <mergeCell ref="K82:O82"/>
    <mergeCell ref="K118:O118"/>
    <mergeCell ref="K119:O119"/>
    <mergeCell ref="K113:O113"/>
    <mergeCell ref="F114:J114"/>
    <mergeCell ref="F575:J575"/>
    <mergeCell ref="K575:O575"/>
    <mergeCell ref="K562:O562"/>
    <mergeCell ref="K556:O556"/>
    <mergeCell ref="K550:O550"/>
    <mergeCell ref="F567:J567"/>
    <mergeCell ref="F578:J578"/>
    <mergeCell ref="F579:J579"/>
    <mergeCell ref="K632:O632"/>
    <mergeCell ref="R632:T632"/>
    <mergeCell ref="U632:W632"/>
    <mergeCell ref="R633:T633"/>
    <mergeCell ref="U633:W633"/>
    <mergeCell ref="K634:O634"/>
    <mergeCell ref="R634:T634"/>
    <mergeCell ref="U634:W634"/>
    <mergeCell ref="K635:O635"/>
    <mergeCell ref="R635:T635"/>
    <mergeCell ref="U635:W635"/>
    <mergeCell ref="F633:J633"/>
    <mergeCell ref="D636:E637"/>
    <mergeCell ref="J638:K638"/>
    <mergeCell ref="L638:M638"/>
    <mergeCell ref="O638:V640"/>
    <mergeCell ref="J639:K639"/>
    <mergeCell ref="L639:M639"/>
    <mergeCell ref="W639:W640"/>
    <mergeCell ref="J640:K640"/>
    <mergeCell ref="L640:M640"/>
    <mergeCell ref="K627:O627"/>
    <mergeCell ref="R627:T627"/>
    <mergeCell ref="U627:W627"/>
    <mergeCell ref="F628:J628"/>
    <mergeCell ref="K628:O628"/>
    <mergeCell ref="R628:T628"/>
    <mergeCell ref="U628:W628"/>
    <mergeCell ref="F629:J629"/>
    <mergeCell ref="R629:T629"/>
    <mergeCell ref="U629:W629"/>
    <mergeCell ref="K630:O630"/>
    <mergeCell ref="R630:T630"/>
    <mergeCell ref="U630:W630"/>
    <mergeCell ref="F631:J631"/>
    <mergeCell ref="K631:O631"/>
    <mergeCell ref="R631:T631"/>
    <mergeCell ref="U631:W631"/>
    <mergeCell ref="F630:J630"/>
    <mergeCell ref="R621:T621"/>
    <mergeCell ref="U621:W621"/>
    <mergeCell ref="K622:O622"/>
    <mergeCell ref="R622:T622"/>
    <mergeCell ref="U622:W622"/>
    <mergeCell ref="F623:J623"/>
    <mergeCell ref="K623:O623"/>
    <mergeCell ref="R623:T623"/>
    <mergeCell ref="U623:W623"/>
    <mergeCell ref="K624:O624"/>
    <mergeCell ref="R624:T624"/>
    <mergeCell ref="U624:W624"/>
    <mergeCell ref="K625:O625"/>
    <mergeCell ref="R625:T625"/>
    <mergeCell ref="U625:W625"/>
    <mergeCell ref="R626:T626"/>
    <mergeCell ref="U626:W626"/>
    <mergeCell ref="R615:T615"/>
    <mergeCell ref="U615:W615"/>
    <mergeCell ref="R616:T616"/>
    <mergeCell ref="U616:W616"/>
    <mergeCell ref="K617:O617"/>
    <mergeCell ref="R617:T617"/>
    <mergeCell ref="U617:W617"/>
    <mergeCell ref="K618:O618"/>
    <mergeCell ref="R618:T618"/>
    <mergeCell ref="U618:W618"/>
    <mergeCell ref="K619:O619"/>
    <mergeCell ref="R619:T619"/>
    <mergeCell ref="U619:W619"/>
    <mergeCell ref="K620:O620"/>
    <mergeCell ref="R620:T620"/>
    <mergeCell ref="U620:W620"/>
    <mergeCell ref="R609:T609"/>
    <mergeCell ref="U609:W609"/>
    <mergeCell ref="K610:O610"/>
    <mergeCell ref="R610:T610"/>
    <mergeCell ref="U610:W610"/>
    <mergeCell ref="K611:O611"/>
    <mergeCell ref="R611:T611"/>
    <mergeCell ref="U611:W611"/>
    <mergeCell ref="K612:O612"/>
    <mergeCell ref="R612:T612"/>
    <mergeCell ref="U612:W612"/>
    <mergeCell ref="K613:O613"/>
    <mergeCell ref="R613:T613"/>
    <mergeCell ref="U613:W613"/>
    <mergeCell ref="K614:O614"/>
    <mergeCell ref="R614:T614"/>
    <mergeCell ref="U614:W614"/>
    <mergeCell ref="F609:J609"/>
    <mergeCell ref="F612:J612"/>
    <mergeCell ref="K609:O609"/>
    <mergeCell ref="R600:T600"/>
    <mergeCell ref="U600:W600"/>
    <mergeCell ref="K601:O601"/>
    <mergeCell ref="R601:T601"/>
    <mergeCell ref="U601:W601"/>
    <mergeCell ref="D602:E603"/>
    <mergeCell ref="J604:K604"/>
    <mergeCell ref="L604:M604"/>
    <mergeCell ref="O604:V606"/>
    <mergeCell ref="J605:K605"/>
    <mergeCell ref="L605:M605"/>
    <mergeCell ref="W605:W606"/>
    <mergeCell ref="J606:K606"/>
    <mergeCell ref="L606:M606"/>
    <mergeCell ref="C607:C608"/>
    <mergeCell ref="D607:D608"/>
    <mergeCell ref="E607:E608"/>
    <mergeCell ref="F607:J608"/>
    <mergeCell ref="K607:O608"/>
    <mergeCell ref="P607:P608"/>
    <mergeCell ref="Q607:Q608"/>
    <mergeCell ref="R607:T608"/>
    <mergeCell ref="U607:W608"/>
    <mergeCell ref="F600:J600"/>
    <mergeCell ref="F601:J601"/>
    <mergeCell ref="K600:O600"/>
    <mergeCell ref="R594:T594"/>
    <mergeCell ref="U594:W594"/>
    <mergeCell ref="F595:J595"/>
    <mergeCell ref="K595:O595"/>
    <mergeCell ref="R595:T595"/>
    <mergeCell ref="U595:W595"/>
    <mergeCell ref="F596:J596"/>
    <mergeCell ref="R596:T596"/>
    <mergeCell ref="U596:W596"/>
    <mergeCell ref="F597:J597"/>
    <mergeCell ref="K597:O597"/>
    <mergeCell ref="R597:T597"/>
    <mergeCell ref="U597:W597"/>
    <mergeCell ref="K598:O598"/>
    <mergeCell ref="R598:T598"/>
    <mergeCell ref="U598:W598"/>
    <mergeCell ref="R599:T599"/>
    <mergeCell ref="U599:W599"/>
    <mergeCell ref="F598:J598"/>
    <mergeCell ref="F599:J599"/>
    <mergeCell ref="K591:O591"/>
    <mergeCell ref="R591:T591"/>
    <mergeCell ref="U591:W591"/>
    <mergeCell ref="K592:O592"/>
    <mergeCell ref="R592:T592"/>
    <mergeCell ref="U592:W592"/>
    <mergeCell ref="K593:O593"/>
    <mergeCell ref="R593:T593"/>
    <mergeCell ref="U593:W593"/>
    <mergeCell ref="F591:J591"/>
    <mergeCell ref="F592:J592"/>
    <mergeCell ref="F593:J593"/>
    <mergeCell ref="R581:T581"/>
    <mergeCell ref="U581:W581"/>
    <mergeCell ref="R582:T582"/>
    <mergeCell ref="U582:W582"/>
    <mergeCell ref="U584:W584"/>
    <mergeCell ref="K581:O581"/>
    <mergeCell ref="R575:T575"/>
    <mergeCell ref="U575:W575"/>
    <mergeCell ref="K576:O576"/>
    <mergeCell ref="R576:T576"/>
    <mergeCell ref="U576:W576"/>
    <mergeCell ref="K577:O577"/>
    <mergeCell ref="R577:T577"/>
    <mergeCell ref="U577:W577"/>
    <mergeCell ref="K578:O578"/>
    <mergeCell ref="R578:T578"/>
    <mergeCell ref="U578:W578"/>
    <mergeCell ref="K579:O579"/>
    <mergeCell ref="R579:T579"/>
    <mergeCell ref="U579:W579"/>
    <mergeCell ref="K580:O580"/>
    <mergeCell ref="R580:T580"/>
    <mergeCell ref="U580:W580"/>
    <mergeCell ref="D568:E569"/>
    <mergeCell ref="J570:K570"/>
    <mergeCell ref="L570:M570"/>
    <mergeCell ref="O570:V572"/>
    <mergeCell ref="J571:K571"/>
    <mergeCell ref="L571:M571"/>
    <mergeCell ref="W571:W572"/>
    <mergeCell ref="J572:K572"/>
    <mergeCell ref="L572:M572"/>
    <mergeCell ref="C573:C574"/>
    <mergeCell ref="D573:D574"/>
    <mergeCell ref="E573:E574"/>
    <mergeCell ref="F573:J574"/>
    <mergeCell ref="K573:O574"/>
    <mergeCell ref="P573:P574"/>
    <mergeCell ref="Q573:Q574"/>
    <mergeCell ref="R573:T574"/>
    <mergeCell ref="U573:W574"/>
    <mergeCell ref="R562:T562"/>
    <mergeCell ref="U562:W562"/>
    <mergeCell ref="F563:J563"/>
    <mergeCell ref="K563:O563"/>
    <mergeCell ref="R563:T563"/>
    <mergeCell ref="U563:W563"/>
    <mergeCell ref="K564:O564"/>
    <mergeCell ref="R564:T564"/>
    <mergeCell ref="U564:W564"/>
    <mergeCell ref="R565:T565"/>
    <mergeCell ref="U565:W565"/>
    <mergeCell ref="K566:O566"/>
    <mergeCell ref="R566:T566"/>
    <mergeCell ref="U566:W566"/>
    <mergeCell ref="R567:T567"/>
    <mergeCell ref="U567:W567"/>
    <mergeCell ref="F564:J564"/>
    <mergeCell ref="F565:J565"/>
    <mergeCell ref="K565:O565"/>
    <mergeCell ref="F566:J566"/>
    <mergeCell ref="U556:W556"/>
    <mergeCell ref="K557:O557"/>
    <mergeCell ref="R557:T557"/>
    <mergeCell ref="U557:W557"/>
    <mergeCell ref="R558:T558"/>
    <mergeCell ref="U558:W558"/>
    <mergeCell ref="K559:O559"/>
    <mergeCell ref="R559:T559"/>
    <mergeCell ref="U559:W559"/>
    <mergeCell ref="F560:J560"/>
    <mergeCell ref="K560:O560"/>
    <mergeCell ref="R560:T560"/>
    <mergeCell ref="U560:W560"/>
    <mergeCell ref="F561:J561"/>
    <mergeCell ref="K561:O561"/>
    <mergeCell ref="R561:T561"/>
    <mergeCell ref="U561:W561"/>
    <mergeCell ref="F556:J556"/>
    <mergeCell ref="F559:J559"/>
    <mergeCell ref="R550:T550"/>
    <mergeCell ref="U550:W550"/>
    <mergeCell ref="K551:O551"/>
    <mergeCell ref="R551:T551"/>
    <mergeCell ref="U551:W551"/>
    <mergeCell ref="K552:O552"/>
    <mergeCell ref="R552:T552"/>
    <mergeCell ref="U552:W552"/>
    <mergeCell ref="K553:O553"/>
    <mergeCell ref="R553:T553"/>
    <mergeCell ref="U553:W553"/>
    <mergeCell ref="K554:O554"/>
    <mergeCell ref="U554:W554"/>
    <mergeCell ref="F555:J555"/>
    <mergeCell ref="K555:O555"/>
    <mergeCell ref="U555:W555"/>
    <mergeCell ref="F553:J553"/>
    <mergeCell ref="F554:J554"/>
    <mergeCell ref="F552:J552"/>
    <mergeCell ref="F550:J550"/>
    <mergeCell ref="F551:J551"/>
    <mergeCell ref="R548:T548"/>
    <mergeCell ref="U548:W548"/>
    <mergeCell ref="K549:O549"/>
    <mergeCell ref="R549:T549"/>
    <mergeCell ref="U549:W549"/>
    <mergeCell ref="C539:C540"/>
    <mergeCell ref="D539:D540"/>
    <mergeCell ref="E539:E540"/>
    <mergeCell ref="F539:J540"/>
    <mergeCell ref="K539:O540"/>
    <mergeCell ref="P539:P540"/>
    <mergeCell ref="Q539:Q540"/>
    <mergeCell ref="R539:T540"/>
    <mergeCell ref="U539:W540"/>
    <mergeCell ref="F541:J541"/>
    <mergeCell ref="K541:O541"/>
    <mergeCell ref="R541:T541"/>
    <mergeCell ref="U541:W541"/>
    <mergeCell ref="K542:O542"/>
    <mergeCell ref="R542:T542"/>
    <mergeCell ref="U542:W542"/>
    <mergeCell ref="F544:J544"/>
    <mergeCell ref="F546:J546"/>
    <mergeCell ref="F547:J547"/>
    <mergeCell ref="F548:J548"/>
    <mergeCell ref="F549:J549"/>
    <mergeCell ref="F542:J542"/>
    <mergeCell ref="K546:O546"/>
    <mergeCell ref="D534:E535"/>
    <mergeCell ref="J536:K536"/>
    <mergeCell ref="L536:M536"/>
    <mergeCell ref="O536:V538"/>
    <mergeCell ref="J537:K537"/>
    <mergeCell ref="L537:M537"/>
    <mergeCell ref="W537:W538"/>
    <mergeCell ref="J538:K538"/>
    <mergeCell ref="L538:M538"/>
    <mergeCell ref="R544:T544"/>
    <mergeCell ref="U544:W544"/>
    <mergeCell ref="K545:O545"/>
    <mergeCell ref="R545:T545"/>
    <mergeCell ref="U545:W545"/>
    <mergeCell ref="R546:T546"/>
    <mergeCell ref="U546:W546"/>
    <mergeCell ref="K547:O547"/>
    <mergeCell ref="R547:T547"/>
    <mergeCell ref="U547:W547"/>
    <mergeCell ref="R529:T529"/>
    <mergeCell ref="U529:W529"/>
    <mergeCell ref="K530:O530"/>
    <mergeCell ref="R530:T530"/>
    <mergeCell ref="U530:W530"/>
    <mergeCell ref="K543:O543"/>
    <mergeCell ref="R543:T543"/>
    <mergeCell ref="U543:W543"/>
    <mergeCell ref="F543:J543"/>
    <mergeCell ref="R531:T531"/>
    <mergeCell ref="U531:W531"/>
    <mergeCell ref="K532:O532"/>
    <mergeCell ref="R532:T532"/>
    <mergeCell ref="U532:W532"/>
    <mergeCell ref="K533:O533"/>
    <mergeCell ref="R533:T533"/>
    <mergeCell ref="U533:W533"/>
    <mergeCell ref="F530:J530"/>
    <mergeCell ref="F532:J532"/>
    <mergeCell ref="K531:O531"/>
    <mergeCell ref="F533:J533"/>
    <mergeCell ref="R522:T522"/>
    <mergeCell ref="U522:W522"/>
    <mergeCell ref="R523:T523"/>
    <mergeCell ref="U523:W523"/>
    <mergeCell ref="K524:O524"/>
    <mergeCell ref="R524:T524"/>
    <mergeCell ref="U524:W524"/>
    <mergeCell ref="K525:O525"/>
    <mergeCell ref="R525:T525"/>
    <mergeCell ref="U525:W525"/>
    <mergeCell ref="K526:O526"/>
    <mergeCell ref="R526:T526"/>
    <mergeCell ref="U526:W526"/>
    <mergeCell ref="K527:O527"/>
    <mergeCell ref="R527:T527"/>
    <mergeCell ref="U527:W527"/>
    <mergeCell ref="F528:J528"/>
    <mergeCell ref="K528:O528"/>
    <mergeCell ref="R528:T528"/>
    <mergeCell ref="U528:W528"/>
    <mergeCell ref="F524:J524"/>
    <mergeCell ref="F525:J525"/>
    <mergeCell ref="F526:J526"/>
    <mergeCell ref="F527:J527"/>
    <mergeCell ref="R515:T515"/>
    <mergeCell ref="U515:W515"/>
    <mergeCell ref="K516:O516"/>
    <mergeCell ref="R516:T516"/>
    <mergeCell ref="U516:W516"/>
    <mergeCell ref="K517:O517"/>
    <mergeCell ref="R517:T517"/>
    <mergeCell ref="U517:W517"/>
    <mergeCell ref="K518:O518"/>
    <mergeCell ref="R518:T518"/>
    <mergeCell ref="U518:W518"/>
    <mergeCell ref="K519:O519"/>
    <mergeCell ref="R519:T519"/>
    <mergeCell ref="U519:W519"/>
    <mergeCell ref="R520:T520"/>
    <mergeCell ref="U520:W520"/>
    <mergeCell ref="F521:J521"/>
    <mergeCell ref="K521:O521"/>
    <mergeCell ref="R521:T521"/>
    <mergeCell ref="U521:W521"/>
    <mergeCell ref="F517:J517"/>
    <mergeCell ref="F518:J518"/>
    <mergeCell ref="F519:J519"/>
    <mergeCell ref="R508:T508"/>
    <mergeCell ref="U508:W508"/>
    <mergeCell ref="K509:O509"/>
    <mergeCell ref="R509:T509"/>
    <mergeCell ref="U509:W509"/>
    <mergeCell ref="R510:T510"/>
    <mergeCell ref="U510:W510"/>
    <mergeCell ref="R511:T511"/>
    <mergeCell ref="U511:W511"/>
    <mergeCell ref="R512:T512"/>
    <mergeCell ref="U512:W512"/>
    <mergeCell ref="K513:O513"/>
    <mergeCell ref="R513:T513"/>
    <mergeCell ref="U513:W513"/>
    <mergeCell ref="U514:W514"/>
    <mergeCell ref="K514:O514"/>
    <mergeCell ref="R507:T507"/>
    <mergeCell ref="U507:W507"/>
    <mergeCell ref="K499:O499"/>
    <mergeCell ref="R499:T499"/>
    <mergeCell ref="U499:W499"/>
    <mergeCell ref="D500:E501"/>
    <mergeCell ref="J502:K502"/>
    <mergeCell ref="L502:M502"/>
    <mergeCell ref="O502:V504"/>
    <mergeCell ref="J503:K503"/>
    <mergeCell ref="L503:M503"/>
    <mergeCell ref="W503:W504"/>
    <mergeCell ref="J504:K504"/>
    <mergeCell ref="L504:M504"/>
    <mergeCell ref="U494:W494"/>
    <mergeCell ref="F495:J495"/>
    <mergeCell ref="K495:O495"/>
    <mergeCell ref="R496:T496"/>
    <mergeCell ref="U496:W496"/>
    <mergeCell ref="R497:T497"/>
    <mergeCell ref="U497:W497"/>
    <mergeCell ref="K498:O498"/>
    <mergeCell ref="R498:T498"/>
    <mergeCell ref="U498:W498"/>
    <mergeCell ref="F497:J497"/>
    <mergeCell ref="K497:O497"/>
    <mergeCell ref="C505:C506"/>
    <mergeCell ref="D505:D506"/>
    <mergeCell ref="E505:E506"/>
    <mergeCell ref="F505:J506"/>
    <mergeCell ref="K505:O506"/>
    <mergeCell ref="P505:P506"/>
    <mergeCell ref="Q505:Q506"/>
    <mergeCell ref="R505:T506"/>
    <mergeCell ref="U505:W506"/>
    <mergeCell ref="U482:W482"/>
    <mergeCell ref="R495:T495"/>
    <mergeCell ref="U495:W495"/>
    <mergeCell ref="R485:T485"/>
    <mergeCell ref="U485:W485"/>
    <mergeCell ref="K486:O486"/>
    <mergeCell ref="R486:T486"/>
    <mergeCell ref="K484:O484"/>
    <mergeCell ref="R484:T484"/>
    <mergeCell ref="U484:W484"/>
    <mergeCell ref="F486:J486"/>
    <mergeCell ref="F489:J489"/>
    <mergeCell ref="U492:W492"/>
    <mergeCell ref="R493:T493"/>
    <mergeCell ref="U493:W493"/>
    <mergeCell ref="F494:J494"/>
    <mergeCell ref="K494:O494"/>
    <mergeCell ref="R494:T494"/>
    <mergeCell ref="U486:W486"/>
    <mergeCell ref="R408:T408"/>
    <mergeCell ref="R390:T390"/>
    <mergeCell ref="R474:T474"/>
    <mergeCell ref="K455:O455"/>
    <mergeCell ref="R455:T455"/>
    <mergeCell ref="F453:J453"/>
    <mergeCell ref="R442:T442"/>
    <mergeCell ref="R422:T422"/>
    <mergeCell ref="K483:O483"/>
    <mergeCell ref="R483:T483"/>
    <mergeCell ref="U483:W483"/>
    <mergeCell ref="F465:J465"/>
    <mergeCell ref="K479:O479"/>
    <mergeCell ref="R479:T479"/>
    <mergeCell ref="U479:W479"/>
    <mergeCell ref="R480:T480"/>
    <mergeCell ref="U480:W480"/>
    <mergeCell ref="K481:O481"/>
    <mergeCell ref="R481:T481"/>
    <mergeCell ref="F473:J473"/>
    <mergeCell ref="K463:O463"/>
    <mergeCell ref="F481:J481"/>
    <mergeCell ref="R477:T477"/>
    <mergeCell ref="U477:W477"/>
    <mergeCell ref="K478:O478"/>
    <mergeCell ref="R478:T478"/>
    <mergeCell ref="U478:W478"/>
    <mergeCell ref="U481:W481"/>
    <mergeCell ref="K459:O459"/>
    <mergeCell ref="R459:T459"/>
    <mergeCell ref="U459:W459"/>
    <mergeCell ref="R488:T488"/>
    <mergeCell ref="U488:W488"/>
    <mergeCell ref="K489:O489"/>
    <mergeCell ref="R489:T489"/>
    <mergeCell ref="U489:W489"/>
    <mergeCell ref="K490:O490"/>
    <mergeCell ref="R490:T490"/>
    <mergeCell ref="U490:W490"/>
    <mergeCell ref="K491:O491"/>
    <mergeCell ref="R491:T491"/>
    <mergeCell ref="U491:W491"/>
    <mergeCell ref="R492:T492"/>
    <mergeCell ref="R448:T448"/>
    <mergeCell ref="K431:O431"/>
    <mergeCell ref="R431:T431"/>
    <mergeCell ref="R473:T473"/>
    <mergeCell ref="R482:T482"/>
    <mergeCell ref="K480:O480"/>
    <mergeCell ref="U455:W455"/>
    <mergeCell ref="K456:O456"/>
    <mergeCell ref="R456:T456"/>
    <mergeCell ref="U456:W456"/>
    <mergeCell ref="K457:O457"/>
    <mergeCell ref="R457:T457"/>
    <mergeCell ref="U457:W457"/>
    <mergeCell ref="K458:O458"/>
    <mergeCell ref="R458:T458"/>
    <mergeCell ref="U458:W458"/>
    <mergeCell ref="O468:V470"/>
    <mergeCell ref="J469:K469"/>
    <mergeCell ref="R476:T476"/>
    <mergeCell ref="U476:W476"/>
    <mergeCell ref="U473:W473"/>
    <mergeCell ref="R487:T487"/>
    <mergeCell ref="U487:W487"/>
    <mergeCell ref="C471:C472"/>
    <mergeCell ref="D471:D472"/>
    <mergeCell ref="E471:E472"/>
    <mergeCell ref="F471:J472"/>
    <mergeCell ref="K471:O472"/>
    <mergeCell ref="P471:P472"/>
    <mergeCell ref="Q471:Q472"/>
    <mergeCell ref="R471:T472"/>
    <mergeCell ref="U471:W472"/>
    <mergeCell ref="K487:O487"/>
    <mergeCell ref="U462:W462"/>
    <mergeCell ref="R463:T463"/>
    <mergeCell ref="U463:W463"/>
    <mergeCell ref="R464:T464"/>
    <mergeCell ref="U464:W464"/>
    <mergeCell ref="K465:O465"/>
    <mergeCell ref="R465:T465"/>
    <mergeCell ref="U465:W465"/>
    <mergeCell ref="F462:J462"/>
    <mergeCell ref="F463:J463"/>
    <mergeCell ref="L469:M469"/>
    <mergeCell ref="W469:W470"/>
    <mergeCell ref="J470:K470"/>
    <mergeCell ref="L470:M470"/>
    <mergeCell ref="U474:W474"/>
    <mergeCell ref="R475:T475"/>
    <mergeCell ref="U475:W475"/>
    <mergeCell ref="D466:E467"/>
    <mergeCell ref="J468:K468"/>
    <mergeCell ref="L468:M468"/>
    <mergeCell ref="U448:W448"/>
    <mergeCell ref="K449:O449"/>
    <mergeCell ref="R449:T449"/>
    <mergeCell ref="U449:W449"/>
    <mergeCell ref="R450:T450"/>
    <mergeCell ref="U450:W450"/>
    <mergeCell ref="K451:O451"/>
    <mergeCell ref="R451:T451"/>
    <mergeCell ref="U451:W451"/>
    <mergeCell ref="K452:O452"/>
    <mergeCell ref="R452:T452"/>
    <mergeCell ref="U452:W452"/>
    <mergeCell ref="K450:O450"/>
    <mergeCell ref="K454:O454"/>
    <mergeCell ref="R454:T454"/>
    <mergeCell ref="U454:W454"/>
    <mergeCell ref="K453:O453"/>
    <mergeCell ref="R453:T453"/>
    <mergeCell ref="U453:W453"/>
    <mergeCell ref="F460:J460"/>
    <mergeCell ref="K460:O460"/>
    <mergeCell ref="R460:T460"/>
    <mergeCell ref="U460:W460"/>
    <mergeCell ref="F461:J461"/>
    <mergeCell ref="K461:O461"/>
    <mergeCell ref="R461:T461"/>
    <mergeCell ref="U461:W461"/>
    <mergeCell ref="K462:O462"/>
    <mergeCell ref="R462:T462"/>
    <mergeCell ref="U442:W442"/>
    <mergeCell ref="K443:O443"/>
    <mergeCell ref="R443:T443"/>
    <mergeCell ref="U443:W443"/>
    <mergeCell ref="K444:O444"/>
    <mergeCell ref="R444:T444"/>
    <mergeCell ref="U444:W444"/>
    <mergeCell ref="K445:O445"/>
    <mergeCell ref="R445:T445"/>
    <mergeCell ref="U445:W445"/>
    <mergeCell ref="R446:T446"/>
    <mergeCell ref="U446:W446"/>
    <mergeCell ref="K447:O447"/>
    <mergeCell ref="R447:T447"/>
    <mergeCell ref="U447:W447"/>
    <mergeCell ref="C437:C438"/>
    <mergeCell ref="D437:D438"/>
    <mergeCell ref="E437:E438"/>
    <mergeCell ref="F437:J438"/>
    <mergeCell ref="K437:O438"/>
    <mergeCell ref="P437:P438"/>
    <mergeCell ref="Q437:Q438"/>
    <mergeCell ref="R437:T438"/>
    <mergeCell ref="U437:W438"/>
    <mergeCell ref="F439:J439"/>
    <mergeCell ref="K439:O439"/>
    <mergeCell ref="R439:T439"/>
    <mergeCell ref="U439:W439"/>
    <mergeCell ref="R440:T440"/>
    <mergeCell ref="U440:W440"/>
    <mergeCell ref="K441:O441"/>
    <mergeCell ref="R441:T441"/>
    <mergeCell ref="U441:W441"/>
    <mergeCell ref="K440:O440"/>
    <mergeCell ref="U431:W431"/>
    <mergeCell ref="D432:E433"/>
    <mergeCell ref="J434:K434"/>
    <mergeCell ref="L434:M434"/>
    <mergeCell ref="O434:V436"/>
    <mergeCell ref="J435:K435"/>
    <mergeCell ref="L435:M435"/>
    <mergeCell ref="W435:W436"/>
    <mergeCell ref="J436:K436"/>
    <mergeCell ref="L436:M436"/>
    <mergeCell ref="F391:J391"/>
    <mergeCell ref="F419:J419"/>
    <mergeCell ref="K422:O422"/>
    <mergeCell ref="F424:J424"/>
    <mergeCell ref="F425:J425"/>
    <mergeCell ref="R426:T426"/>
    <mergeCell ref="U426:W426"/>
    <mergeCell ref="R427:T427"/>
    <mergeCell ref="U427:W427"/>
    <mergeCell ref="R428:T428"/>
    <mergeCell ref="U428:W428"/>
    <mergeCell ref="R429:T429"/>
    <mergeCell ref="U429:W429"/>
    <mergeCell ref="R430:T430"/>
    <mergeCell ref="U430:W430"/>
    <mergeCell ref="K420:O420"/>
    <mergeCell ref="R420:T420"/>
    <mergeCell ref="U420:W420"/>
    <mergeCell ref="R421:T421"/>
    <mergeCell ref="U421:W421"/>
    <mergeCell ref="U422:W422"/>
    <mergeCell ref="U423:W423"/>
    <mergeCell ref="K424:O424"/>
    <mergeCell ref="R424:T424"/>
    <mergeCell ref="U424:W424"/>
    <mergeCell ref="K425:O425"/>
    <mergeCell ref="R425:T425"/>
    <mergeCell ref="U425:W425"/>
    <mergeCell ref="K414:O414"/>
    <mergeCell ref="R414:T414"/>
    <mergeCell ref="U414:W414"/>
    <mergeCell ref="K415:O415"/>
    <mergeCell ref="R415:T415"/>
    <mergeCell ref="U415:W415"/>
    <mergeCell ref="R416:T416"/>
    <mergeCell ref="U416:W416"/>
    <mergeCell ref="K417:O417"/>
    <mergeCell ref="R417:T417"/>
    <mergeCell ref="U417:W417"/>
    <mergeCell ref="K418:O418"/>
    <mergeCell ref="R418:T418"/>
    <mergeCell ref="U418:W418"/>
    <mergeCell ref="K419:O419"/>
    <mergeCell ref="R419:T419"/>
    <mergeCell ref="U419:W419"/>
    <mergeCell ref="R423:T423"/>
    <mergeCell ref="U408:W408"/>
    <mergeCell ref="K409:O409"/>
    <mergeCell ref="R409:T409"/>
    <mergeCell ref="U409:W409"/>
    <mergeCell ref="K410:O410"/>
    <mergeCell ref="R410:T410"/>
    <mergeCell ref="U410:W410"/>
    <mergeCell ref="K411:O411"/>
    <mergeCell ref="R411:T411"/>
    <mergeCell ref="U411:W411"/>
    <mergeCell ref="R412:T412"/>
    <mergeCell ref="U412:W412"/>
    <mergeCell ref="K413:O413"/>
    <mergeCell ref="R413:T413"/>
    <mergeCell ref="U413:W413"/>
    <mergeCell ref="C403:C404"/>
    <mergeCell ref="D403:D404"/>
    <mergeCell ref="E403:E404"/>
    <mergeCell ref="F403:J404"/>
    <mergeCell ref="K403:O404"/>
    <mergeCell ref="P403:P404"/>
    <mergeCell ref="Q403:Q404"/>
    <mergeCell ref="R403:T404"/>
    <mergeCell ref="U403:W404"/>
    <mergeCell ref="F405:J405"/>
    <mergeCell ref="K405:O405"/>
    <mergeCell ref="R405:T405"/>
    <mergeCell ref="U405:W405"/>
    <mergeCell ref="R406:T406"/>
    <mergeCell ref="U406:W406"/>
    <mergeCell ref="K407:O407"/>
    <mergeCell ref="R407:T407"/>
    <mergeCell ref="U407:W407"/>
    <mergeCell ref="R395:T395"/>
    <mergeCell ref="U395:W395"/>
    <mergeCell ref="R396:T396"/>
    <mergeCell ref="U396:W396"/>
    <mergeCell ref="R397:T397"/>
    <mergeCell ref="U397:W397"/>
    <mergeCell ref="D398:E399"/>
    <mergeCell ref="J400:K400"/>
    <mergeCell ref="L400:M400"/>
    <mergeCell ref="O400:V402"/>
    <mergeCell ref="J401:K401"/>
    <mergeCell ref="L401:M401"/>
    <mergeCell ref="W401:W402"/>
    <mergeCell ref="J402:K402"/>
    <mergeCell ref="L402:M402"/>
    <mergeCell ref="F395:J395"/>
    <mergeCell ref="K395:O395"/>
    <mergeCell ref="F396:J396"/>
    <mergeCell ref="F397:J397"/>
    <mergeCell ref="U390:W390"/>
    <mergeCell ref="K391:O391"/>
    <mergeCell ref="R391:T391"/>
    <mergeCell ref="U391:W391"/>
    <mergeCell ref="F392:J392"/>
    <mergeCell ref="K392:O392"/>
    <mergeCell ref="R392:T392"/>
    <mergeCell ref="U392:W392"/>
    <mergeCell ref="F393:J393"/>
    <mergeCell ref="K393:O393"/>
    <mergeCell ref="R393:T393"/>
    <mergeCell ref="U393:W393"/>
    <mergeCell ref="R394:T394"/>
    <mergeCell ref="U394:W394"/>
    <mergeCell ref="U384:W384"/>
    <mergeCell ref="R385:T385"/>
    <mergeCell ref="U385:W385"/>
    <mergeCell ref="R386:T386"/>
    <mergeCell ref="U386:W386"/>
    <mergeCell ref="R387:T387"/>
    <mergeCell ref="U387:W387"/>
    <mergeCell ref="R388:T388"/>
    <mergeCell ref="U388:W388"/>
    <mergeCell ref="R389:T389"/>
    <mergeCell ref="U389:W389"/>
    <mergeCell ref="F394:J394"/>
    <mergeCell ref="K394:O394"/>
    <mergeCell ref="K384:O384"/>
    <mergeCell ref="K385:O385"/>
    <mergeCell ref="K386:O386"/>
    <mergeCell ref="K387:O387"/>
    <mergeCell ref="K388:O388"/>
    <mergeCell ref="R382:T382"/>
    <mergeCell ref="U382:W382"/>
    <mergeCell ref="R383:T383"/>
    <mergeCell ref="U383:W383"/>
    <mergeCell ref="F371:J371"/>
    <mergeCell ref="K371:O371"/>
    <mergeCell ref="R371:T371"/>
    <mergeCell ref="U371:W371"/>
    <mergeCell ref="R372:T372"/>
    <mergeCell ref="U372:W372"/>
    <mergeCell ref="R373:T373"/>
    <mergeCell ref="U373:W373"/>
    <mergeCell ref="R374:T374"/>
    <mergeCell ref="U374:W374"/>
    <mergeCell ref="U375:W375"/>
    <mergeCell ref="K376:O376"/>
    <mergeCell ref="R376:T376"/>
    <mergeCell ref="U376:W376"/>
    <mergeCell ref="K377:O377"/>
    <mergeCell ref="R377:T377"/>
    <mergeCell ref="F373:J373"/>
    <mergeCell ref="F377:J377"/>
    <mergeCell ref="F375:J375"/>
    <mergeCell ref="F376:J376"/>
    <mergeCell ref="U378:W378"/>
    <mergeCell ref="K382:O382"/>
    <mergeCell ref="K383:O383"/>
    <mergeCell ref="U379:W379"/>
    <mergeCell ref="R380:T380"/>
    <mergeCell ref="U380:W380"/>
    <mergeCell ref="R381:T381"/>
    <mergeCell ref="U381:W381"/>
    <mergeCell ref="F354:J354"/>
    <mergeCell ref="R357:T357"/>
    <mergeCell ref="F358:J358"/>
    <mergeCell ref="F359:J359"/>
    <mergeCell ref="F360:J360"/>
    <mergeCell ref="U354:W354"/>
    <mergeCell ref="K355:O355"/>
    <mergeCell ref="U377:W377"/>
    <mergeCell ref="K373:O373"/>
    <mergeCell ref="J366:K366"/>
    <mergeCell ref="L366:M366"/>
    <mergeCell ref="O366:V368"/>
    <mergeCell ref="J367:K367"/>
    <mergeCell ref="L367:M367"/>
    <mergeCell ref="W367:W368"/>
    <mergeCell ref="J368:K368"/>
    <mergeCell ref="L368:M368"/>
    <mergeCell ref="F372:J372"/>
    <mergeCell ref="F374:J374"/>
    <mergeCell ref="F378:J378"/>
    <mergeCell ref="F380:J380"/>
    <mergeCell ref="F381:J381"/>
    <mergeCell ref="U349:W349"/>
    <mergeCell ref="U352:W352"/>
    <mergeCell ref="R355:T355"/>
    <mergeCell ref="U355:W355"/>
    <mergeCell ref="K356:O356"/>
    <mergeCell ref="U356:W356"/>
    <mergeCell ref="K357:O357"/>
    <mergeCell ref="U357:W357"/>
    <mergeCell ref="K358:O358"/>
    <mergeCell ref="R358:T358"/>
    <mergeCell ref="U358:W358"/>
    <mergeCell ref="F361:J361"/>
    <mergeCell ref="F352:J352"/>
    <mergeCell ref="F353:J353"/>
    <mergeCell ref="R349:T349"/>
    <mergeCell ref="U350:W350"/>
    <mergeCell ref="R351:T351"/>
    <mergeCell ref="U351:W351"/>
    <mergeCell ref="F355:J355"/>
    <mergeCell ref="K360:O360"/>
    <mergeCell ref="C369:C370"/>
    <mergeCell ref="D369:D370"/>
    <mergeCell ref="E369:E370"/>
    <mergeCell ref="F369:J370"/>
    <mergeCell ref="K369:O370"/>
    <mergeCell ref="P369:P370"/>
    <mergeCell ref="Q369:Q370"/>
    <mergeCell ref="R369:T370"/>
    <mergeCell ref="U369:W370"/>
    <mergeCell ref="K359:O359"/>
    <mergeCell ref="R359:T359"/>
    <mergeCell ref="U359:W359"/>
    <mergeCell ref="R360:T360"/>
    <mergeCell ref="U360:W360"/>
    <mergeCell ref="R352:T352"/>
    <mergeCell ref="R361:T361"/>
    <mergeCell ref="U361:W361"/>
    <mergeCell ref="R362:T362"/>
    <mergeCell ref="D364:E365"/>
    <mergeCell ref="R353:T353"/>
    <mergeCell ref="U353:W353"/>
    <mergeCell ref="R354:T354"/>
    <mergeCell ref="U362:W362"/>
    <mergeCell ref="R363:T363"/>
    <mergeCell ref="U363:W363"/>
    <mergeCell ref="U345:W345"/>
    <mergeCell ref="K346:O346"/>
    <mergeCell ref="R346:T346"/>
    <mergeCell ref="R347:T347"/>
    <mergeCell ref="U343:W343"/>
    <mergeCell ref="U344:W344"/>
    <mergeCell ref="U346:W346"/>
    <mergeCell ref="U347:W347"/>
    <mergeCell ref="R348:T348"/>
    <mergeCell ref="U348:W348"/>
    <mergeCell ref="F337:J337"/>
    <mergeCell ref="K337:O337"/>
    <mergeCell ref="R337:T337"/>
    <mergeCell ref="U337:W337"/>
    <mergeCell ref="U338:W338"/>
    <mergeCell ref="R339:T339"/>
    <mergeCell ref="U339:W339"/>
    <mergeCell ref="R340:T340"/>
    <mergeCell ref="U340:W340"/>
    <mergeCell ref="R338:T338"/>
    <mergeCell ref="F339:J339"/>
    <mergeCell ref="K339:O339"/>
    <mergeCell ref="R341:T341"/>
    <mergeCell ref="U341:W341"/>
    <mergeCell ref="R342:T342"/>
    <mergeCell ref="U342:W342"/>
    <mergeCell ref="F342:J342"/>
    <mergeCell ref="K342:O342"/>
    <mergeCell ref="F343:J343"/>
    <mergeCell ref="K343:O343"/>
    <mergeCell ref="U335:W336"/>
    <mergeCell ref="U311:W311"/>
    <mergeCell ref="K314:O314"/>
    <mergeCell ref="K328:O328"/>
    <mergeCell ref="K322:O322"/>
    <mergeCell ref="R323:T323"/>
    <mergeCell ref="R324:T324"/>
    <mergeCell ref="U324:W324"/>
    <mergeCell ref="U318:W318"/>
    <mergeCell ref="U323:W323"/>
    <mergeCell ref="K326:O326"/>
    <mergeCell ref="R327:T327"/>
    <mergeCell ref="R317:T317"/>
    <mergeCell ref="R316:T316"/>
    <mergeCell ref="F318:J318"/>
    <mergeCell ref="F319:J319"/>
    <mergeCell ref="F320:J320"/>
    <mergeCell ref="F321:J321"/>
    <mergeCell ref="K312:O312"/>
    <mergeCell ref="R313:T313"/>
    <mergeCell ref="R314:T314"/>
    <mergeCell ref="U314:W314"/>
    <mergeCell ref="R315:T315"/>
    <mergeCell ref="R312:T312"/>
    <mergeCell ref="U316:W316"/>
    <mergeCell ref="U317:W317"/>
    <mergeCell ref="R325:T325"/>
    <mergeCell ref="U325:W325"/>
    <mergeCell ref="U320:W320"/>
    <mergeCell ref="R321:T321"/>
    <mergeCell ref="J332:K332"/>
    <mergeCell ref="U306:W306"/>
    <mergeCell ref="R307:T307"/>
    <mergeCell ref="U307:W307"/>
    <mergeCell ref="U303:W303"/>
    <mergeCell ref="U304:W304"/>
    <mergeCell ref="R305:T305"/>
    <mergeCell ref="U312:W312"/>
    <mergeCell ref="U313:W313"/>
    <mergeCell ref="U315:W315"/>
    <mergeCell ref="R291:T291"/>
    <mergeCell ref="W299:W300"/>
    <mergeCell ref="U292:W292"/>
    <mergeCell ref="U293:W293"/>
    <mergeCell ref="U294:W294"/>
    <mergeCell ref="R294:T294"/>
    <mergeCell ref="R295:T295"/>
    <mergeCell ref="U295:W295"/>
    <mergeCell ref="R240:T240"/>
    <mergeCell ref="U240:W240"/>
    <mergeCell ref="U241:W241"/>
    <mergeCell ref="U242:W242"/>
    <mergeCell ref="U247:W247"/>
    <mergeCell ref="R310:T310"/>
    <mergeCell ref="U321:W321"/>
    <mergeCell ref="U322:W322"/>
    <mergeCell ref="R308:T308"/>
    <mergeCell ref="U308:W308"/>
    <mergeCell ref="R280:T280"/>
    <mergeCell ref="U280:W280"/>
    <mergeCell ref="R301:T302"/>
    <mergeCell ref="U301:W302"/>
    <mergeCell ref="R304:T304"/>
    <mergeCell ref="R309:T309"/>
    <mergeCell ref="U284:W284"/>
    <mergeCell ref="R289:T289"/>
    <mergeCell ref="U289:W289"/>
    <mergeCell ref="R290:T290"/>
    <mergeCell ref="U290:W290"/>
    <mergeCell ref="R286:T286"/>
    <mergeCell ref="U286:W286"/>
    <mergeCell ref="U287:W287"/>
    <mergeCell ref="R288:T288"/>
    <mergeCell ref="U288:W288"/>
    <mergeCell ref="U291:W291"/>
    <mergeCell ref="O298:V300"/>
    <mergeCell ref="U309:W309"/>
    <mergeCell ref="U310:W310"/>
    <mergeCell ref="U305:W305"/>
    <mergeCell ref="R306:T306"/>
    <mergeCell ref="L333:M333"/>
    <mergeCell ref="W333:W334"/>
    <mergeCell ref="J334:K334"/>
    <mergeCell ref="L334:M334"/>
    <mergeCell ref="R326:T326"/>
    <mergeCell ref="U326:W326"/>
    <mergeCell ref="R328:T328"/>
    <mergeCell ref="U328:W328"/>
    <mergeCell ref="R329:T329"/>
    <mergeCell ref="U329:W329"/>
    <mergeCell ref="R318:T318"/>
    <mergeCell ref="R319:T319"/>
    <mergeCell ref="U319:W319"/>
    <mergeCell ref="K323:O323"/>
    <mergeCell ref="F328:J328"/>
    <mergeCell ref="F329:J329"/>
    <mergeCell ref="K327:O327"/>
    <mergeCell ref="U327:W327"/>
    <mergeCell ref="K321:O321"/>
    <mergeCell ref="K324:O324"/>
    <mergeCell ref="R320:T320"/>
    <mergeCell ref="F322:J322"/>
    <mergeCell ref="F323:J323"/>
    <mergeCell ref="F324:J324"/>
    <mergeCell ref="F325:J325"/>
    <mergeCell ref="F326:J326"/>
    <mergeCell ref="F327:J327"/>
    <mergeCell ref="K325:O325"/>
    <mergeCell ref="U278:W278"/>
    <mergeCell ref="U279:W279"/>
    <mergeCell ref="K282:O282"/>
    <mergeCell ref="U282:W282"/>
    <mergeCell ref="R283:T283"/>
    <mergeCell ref="U283:W283"/>
    <mergeCell ref="R285:T285"/>
    <mergeCell ref="U281:W281"/>
    <mergeCell ref="R284:T284"/>
    <mergeCell ref="R279:T279"/>
    <mergeCell ref="K280:O280"/>
    <mergeCell ref="U285:W285"/>
    <mergeCell ref="R278:T278"/>
    <mergeCell ref="R281:T281"/>
    <mergeCell ref="R282:T282"/>
    <mergeCell ref="K293:O293"/>
    <mergeCell ref="U277:W277"/>
    <mergeCell ref="K291:O291"/>
    <mergeCell ref="U272:W272"/>
    <mergeCell ref="U273:W273"/>
    <mergeCell ref="U274:W274"/>
    <mergeCell ref="F269:J269"/>
    <mergeCell ref="K269:O269"/>
    <mergeCell ref="R269:T269"/>
    <mergeCell ref="U269:W269"/>
    <mergeCell ref="U270:W270"/>
    <mergeCell ref="U271:W271"/>
    <mergeCell ref="K276:O276"/>
    <mergeCell ref="K270:O270"/>
    <mergeCell ref="U275:W275"/>
    <mergeCell ref="U276:W276"/>
    <mergeCell ref="K275:O275"/>
    <mergeCell ref="R275:T275"/>
    <mergeCell ref="R276:T276"/>
    <mergeCell ref="R277:T277"/>
    <mergeCell ref="U258:W258"/>
    <mergeCell ref="R259:T259"/>
    <mergeCell ref="U259:W259"/>
    <mergeCell ref="R260:T260"/>
    <mergeCell ref="U260:W260"/>
    <mergeCell ref="R261:T261"/>
    <mergeCell ref="U261:W261"/>
    <mergeCell ref="K258:O258"/>
    <mergeCell ref="R255:T255"/>
    <mergeCell ref="U255:W255"/>
    <mergeCell ref="R256:T256"/>
    <mergeCell ref="U256:W256"/>
    <mergeCell ref="R257:T257"/>
    <mergeCell ref="U257:W257"/>
    <mergeCell ref="K273:O273"/>
    <mergeCell ref="K274:O274"/>
    <mergeCell ref="R270:T270"/>
    <mergeCell ref="R271:T271"/>
    <mergeCell ref="R272:T272"/>
    <mergeCell ref="R273:T273"/>
    <mergeCell ref="R274:T274"/>
    <mergeCell ref="K267:O268"/>
    <mergeCell ref="P267:P268"/>
    <mergeCell ref="Q267:Q268"/>
    <mergeCell ref="R267:T268"/>
    <mergeCell ref="U267:W268"/>
    <mergeCell ref="K259:O259"/>
    <mergeCell ref="J264:K264"/>
    <mergeCell ref="L264:M264"/>
    <mergeCell ref="O264:V266"/>
    <mergeCell ref="K272:O272"/>
    <mergeCell ref="W265:W266"/>
    <mergeCell ref="U250:W250"/>
    <mergeCell ref="U244:W244"/>
    <mergeCell ref="R252:T252"/>
    <mergeCell ref="U252:W252"/>
    <mergeCell ref="R253:T253"/>
    <mergeCell ref="U253:W253"/>
    <mergeCell ref="U254:W254"/>
    <mergeCell ref="R248:T248"/>
    <mergeCell ref="U248:W248"/>
    <mergeCell ref="R249:T249"/>
    <mergeCell ref="U249:W249"/>
    <mergeCell ref="R251:T251"/>
    <mergeCell ref="U251:W251"/>
    <mergeCell ref="R244:T244"/>
    <mergeCell ref="R245:T245"/>
    <mergeCell ref="R246:T246"/>
    <mergeCell ref="U246:W246"/>
    <mergeCell ref="R247:T247"/>
    <mergeCell ref="U245:W245"/>
    <mergeCell ref="R235:T235"/>
    <mergeCell ref="U235:W235"/>
    <mergeCell ref="U236:W236"/>
    <mergeCell ref="R237:T237"/>
    <mergeCell ref="U237:W237"/>
    <mergeCell ref="K241:O241"/>
    <mergeCell ref="K238:O238"/>
    <mergeCell ref="F244:J244"/>
    <mergeCell ref="F245:J245"/>
    <mergeCell ref="F246:J246"/>
    <mergeCell ref="K242:O242"/>
    <mergeCell ref="C233:C234"/>
    <mergeCell ref="D233:D234"/>
    <mergeCell ref="E233:E234"/>
    <mergeCell ref="F233:J234"/>
    <mergeCell ref="K233:O234"/>
    <mergeCell ref="P233:P234"/>
    <mergeCell ref="Q233:Q234"/>
    <mergeCell ref="R233:T234"/>
    <mergeCell ref="U233:W234"/>
    <mergeCell ref="K237:O237"/>
    <mergeCell ref="K239:O239"/>
    <mergeCell ref="K240:O240"/>
    <mergeCell ref="F236:J236"/>
    <mergeCell ref="K244:O244"/>
    <mergeCell ref="K246:O246"/>
    <mergeCell ref="K236:O236"/>
    <mergeCell ref="K245:O245"/>
    <mergeCell ref="U243:W243"/>
    <mergeCell ref="U238:W238"/>
    <mergeCell ref="R239:T239"/>
    <mergeCell ref="U239:W239"/>
    <mergeCell ref="R210:T210"/>
    <mergeCell ref="L231:M231"/>
    <mergeCell ref="W231:W232"/>
    <mergeCell ref="J232:K232"/>
    <mergeCell ref="L232:M232"/>
    <mergeCell ref="C230:E230"/>
    <mergeCell ref="U225:W225"/>
    <mergeCell ref="R226:T226"/>
    <mergeCell ref="U226:W226"/>
    <mergeCell ref="R227:T227"/>
    <mergeCell ref="U227:W227"/>
    <mergeCell ref="K227:O227"/>
    <mergeCell ref="U212:W212"/>
    <mergeCell ref="R207:T207"/>
    <mergeCell ref="U209:W209"/>
    <mergeCell ref="K211:O211"/>
    <mergeCell ref="R224:T224"/>
    <mergeCell ref="U224:W224"/>
    <mergeCell ref="U207:W207"/>
    <mergeCell ref="U208:W208"/>
    <mergeCell ref="U216:W216"/>
    <mergeCell ref="K217:O217"/>
    <mergeCell ref="R222:T222"/>
    <mergeCell ref="F226:J226"/>
    <mergeCell ref="F216:J216"/>
    <mergeCell ref="K216:O216"/>
    <mergeCell ref="F217:J217"/>
    <mergeCell ref="R213:T213"/>
    <mergeCell ref="F215:J215"/>
    <mergeCell ref="K215:O215"/>
    <mergeCell ref="C228:E229"/>
    <mergeCell ref="F223:J223"/>
    <mergeCell ref="F192:J192"/>
    <mergeCell ref="F193:J193"/>
    <mergeCell ref="F194:J194"/>
    <mergeCell ref="R204:T204"/>
    <mergeCell ref="U204:W204"/>
    <mergeCell ref="R205:T205"/>
    <mergeCell ref="U205:W205"/>
    <mergeCell ref="R206:T206"/>
    <mergeCell ref="U206:W206"/>
    <mergeCell ref="R221:T221"/>
    <mergeCell ref="U221:W221"/>
    <mergeCell ref="U222:W222"/>
    <mergeCell ref="R223:T223"/>
    <mergeCell ref="U223:W223"/>
    <mergeCell ref="R218:T218"/>
    <mergeCell ref="U218:W218"/>
    <mergeCell ref="R219:T219"/>
    <mergeCell ref="U219:W219"/>
    <mergeCell ref="R220:T220"/>
    <mergeCell ref="U220:W220"/>
    <mergeCell ref="R214:T214"/>
    <mergeCell ref="U210:W210"/>
    <mergeCell ref="U211:W211"/>
    <mergeCell ref="U213:W213"/>
    <mergeCell ref="U214:W214"/>
    <mergeCell ref="R215:T215"/>
    <mergeCell ref="U215:W215"/>
    <mergeCell ref="R216:T216"/>
    <mergeCell ref="R217:T217"/>
    <mergeCell ref="U217:W217"/>
    <mergeCell ref="R211:T211"/>
    <mergeCell ref="R212:T212"/>
    <mergeCell ref="F201:J201"/>
    <mergeCell ref="K201:O201"/>
    <mergeCell ref="R201:T201"/>
    <mergeCell ref="U201:W201"/>
    <mergeCell ref="U202:W202"/>
    <mergeCell ref="U203:W203"/>
    <mergeCell ref="C199:C200"/>
    <mergeCell ref="D199:D200"/>
    <mergeCell ref="E199:E200"/>
    <mergeCell ref="F199:J200"/>
    <mergeCell ref="K199:O200"/>
    <mergeCell ref="P199:P200"/>
    <mergeCell ref="Q199:Q200"/>
    <mergeCell ref="R199:T200"/>
    <mergeCell ref="U199:W200"/>
    <mergeCell ref="U193:W193"/>
    <mergeCell ref="U194:W194"/>
    <mergeCell ref="W197:W198"/>
    <mergeCell ref="R193:T193"/>
    <mergeCell ref="R194:T194"/>
    <mergeCell ref="J196:K196"/>
    <mergeCell ref="L196:M196"/>
    <mergeCell ref="O196:V198"/>
    <mergeCell ref="F203:J203"/>
    <mergeCell ref="K203:O203"/>
    <mergeCell ref="F10:J10"/>
    <mergeCell ref="K10:O10"/>
    <mergeCell ref="K14:O14"/>
    <mergeCell ref="K15:O15"/>
    <mergeCell ref="K16:O16"/>
    <mergeCell ref="F24:J24"/>
    <mergeCell ref="K24:O24"/>
    <mergeCell ref="F25:J25"/>
    <mergeCell ref="K17:O17"/>
    <mergeCell ref="F18:J18"/>
    <mergeCell ref="K18:O18"/>
    <mergeCell ref="F19:J19"/>
    <mergeCell ref="K19:O19"/>
    <mergeCell ref="F20:J20"/>
    <mergeCell ref="K20:O20"/>
    <mergeCell ref="F21:J21"/>
    <mergeCell ref="F17:J17"/>
    <mergeCell ref="F15:J15"/>
    <mergeCell ref="F11:J11"/>
    <mergeCell ref="K11:O11"/>
    <mergeCell ref="K21:O21"/>
    <mergeCell ref="F23:J23"/>
    <mergeCell ref="F22:J22"/>
    <mergeCell ref="F16:J16"/>
    <mergeCell ref="K13:O13"/>
    <mergeCell ref="F14:J14"/>
    <mergeCell ref="K25:O25"/>
    <mergeCell ref="K23:O23"/>
    <mergeCell ref="U10:W10"/>
    <mergeCell ref="R10:T10"/>
    <mergeCell ref="L31:M31"/>
    <mergeCell ref="O31:V33"/>
    <mergeCell ref="K26:O26"/>
    <mergeCell ref="R44:T44"/>
    <mergeCell ref="U44:W44"/>
    <mergeCell ref="R12:T12"/>
    <mergeCell ref="U23:W23"/>
    <mergeCell ref="U25:W25"/>
    <mergeCell ref="F6:J6"/>
    <mergeCell ref="U154:W154"/>
    <mergeCell ref="R155:T155"/>
    <mergeCell ref="U153:W153"/>
    <mergeCell ref="U155:W155"/>
    <mergeCell ref="R119:T119"/>
    <mergeCell ref="U119:W119"/>
    <mergeCell ref="R120:T120"/>
    <mergeCell ref="R147:T147"/>
    <mergeCell ref="U147:W147"/>
    <mergeCell ref="R121:T121"/>
    <mergeCell ref="U124:W124"/>
    <mergeCell ref="R24:T24"/>
    <mergeCell ref="U113:W113"/>
    <mergeCell ref="U114:W114"/>
    <mergeCell ref="R70:T70"/>
    <mergeCell ref="U143:W143"/>
    <mergeCell ref="U149:W149"/>
    <mergeCell ref="F7:J7"/>
    <mergeCell ref="F8:J8"/>
    <mergeCell ref="F9:J9"/>
    <mergeCell ref="R11:T11"/>
    <mergeCell ref="C1:C2"/>
    <mergeCell ref="D1:D2"/>
    <mergeCell ref="E1:E2"/>
    <mergeCell ref="F1:J2"/>
    <mergeCell ref="K1:O2"/>
    <mergeCell ref="P1:P2"/>
    <mergeCell ref="R8:T8"/>
    <mergeCell ref="U8:W8"/>
    <mergeCell ref="R9:T9"/>
    <mergeCell ref="U9:W9"/>
    <mergeCell ref="Q1:Q2"/>
    <mergeCell ref="R1:T2"/>
    <mergeCell ref="U1:W2"/>
    <mergeCell ref="F3:J3"/>
    <mergeCell ref="K3:O3"/>
    <mergeCell ref="R3:T3"/>
    <mergeCell ref="U3:W3"/>
    <mergeCell ref="K5:O5"/>
    <mergeCell ref="K4:O4"/>
    <mergeCell ref="R4:T4"/>
    <mergeCell ref="R5:T5"/>
    <mergeCell ref="U5:W5"/>
    <mergeCell ref="R6:T6"/>
    <mergeCell ref="U6:W6"/>
    <mergeCell ref="R7:T7"/>
    <mergeCell ref="U7:W7"/>
    <mergeCell ref="F4:J4"/>
    <mergeCell ref="F5:J5"/>
    <mergeCell ref="K9:O9"/>
    <mergeCell ref="K6:O6"/>
    <mergeCell ref="K7:O7"/>
    <mergeCell ref="K8:O8"/>
    <mergeCell ref="U26:W26"/>
    <mergeCell ref="U27:W27"/>
    <mergeCell ref="R28:T28"/>
    <mergeCell ref="U28:W28"/>
    <mergeCell ref="U22:W22"/>
    <mergeCell ref="U15:W15"/>
    <mergeCell ref="U16:W16"/>
    <mergeCell ref="U17:W17"/>
    <mergeCell ref="U18:W18"/>
    <mergeCell ref="U19:W19"/>
    <mergeCell ref="U20:W20"/>
    <mergeCell ref="U24:W24"/>
    <mergeCell ref="R13:T13"/>
    <mergeCell ref="U11:W11"/>
    <mergeCell ref="U12:W12"/>
    <mergeCell ref="U13:W13"/>
    <mergeCell ref="U14:W14"/>
    <mergeCell ref="U21:W21"/>
    <mergeCell ref="R19:T19"/>
    <mergeCell ref="R25:T25"/>
    <mergeCell ref="W32:W33"/>
    <mergeCell ref="J33:K33"/>
    <mergeCell ref="L33:M33"/>
    <mergeCell ref="U61:W61"/>
    <mergeCell ref="F53:J53"/>
    <mergeCell ref="R57:T57"/>
    <mergeCell ref="R58:T58"/>
    <mergeCell ref="U41:W41"/>
    <mergeCell ref="R42:T42"/>
    <mergeCell ref="U42:W42"/>
    <mergeCell ref="R55:T55"/>
    <mergeCell ref="R48:T48"/>
    <mergeCell ref="U48:W48"/>
    <mergeCell ref="R49:T49"/>
    <mergeCell ref="U49:W49"/>
    <mergeCell ref="U50:W50"/>
    <mergeCell ref="U51:W51"/>
    <mergeCell ref="U52:W52"/>
    <mergeCell ref="U54:W54"/>
    <mergeCell ref="U55:W55"/>
    <mergeCell ref="U57:W57"/>
    <mergeCell ref="K58:O58"/>
    <mergeCell ref="U59:W59"/>
    <mergeCell ref="R51:T51"/>
    <mergeCell ref="K52:O52"/>
    <mergeCell ref="K53:O53"/>
    <mergeCell ref="F54:J54"/>
    <mergeCell ref="K54:O54"/>
    <mergeCell ref="F46:J46"/>
    <mergeCell ref="R39:T39"/>
    <mergeCell ref="U39:W39"/>
    <mergeCell ref="U40:W40"/>
    <mergeCell ref="F40:J40"/>
    <mergeCell ref="F37:J37"/>
    <mergeCell ref="K37:O37"/>
    <mergeCell ref="C67:C68"/>
    <mergeCell ref="R34:T35"/>
    <mergeCell ref="U34:W35"/>
    <mergeCell ref="K36:O36"/>
    <mergeCell ref="R36:T36"/>
    <mergeCell ref="U36:W36"/>
    <mergeCell ref="D67:D68"/>
    <mergeCell ref="E67:E68"/>
    <mergeCell ref="F67:J68"/>
    <mergeCell ref="K67:O68"/>
    <mergeCell ref="J65:K65"/>
    <mergeCell ref="L65:M65"/>
    <mergeCell ref="J66:K66"/>
    <mergeCell ref="C34:C35"/>
    <mergeCell ref="D34:D35"/>
    <mergeCell ref="F55:J55"/>
    <mergeCell ref="F58:J58"/>
    <mergeCell ref="K59:O59"/>
    <mergeCell ref="L66:M66"/>
    <mergeCell ref="Q67:Q68"/>
    <mergeCell ref="R45:T45"/>
    <mergeCell ref="K44:O44"/>
    <mergeCell ref="F45:J45"/>
    <mergeCell ref="K45:O45"/>
    <mergeCell ref="F38:J38"/>
    <mergeCell ref="F39:J39"/>
    <mergeCell ref="U85:W85"/>
    <mergeCell ref="P67:P68"/>
    <mergeCell ref="J64:K64"/>
    <mergeCell ref="L64:M64"/>
    <mergeCell ref="O64:V66"/>
    <mergeCell ref="F81:J81"/>
    <mergeCell ref="K81:O81"/>
    <mergeCell ref="R81:T81"/>
    <mergeCell ref="F78:J78"/>
    <mergeCell ref="K78:O78"/>
    <mergeCell ref="E34:E35"/>
    <mergeCell ref="F34:J35"/>
    <mergeCell ref="K34:O35"/>
    <mergeCell ref="P34:P35"/>
    <mergeCell ref="Q34:Q35"/>
    <mergeCell ref="U38:W38"/>
    <mergeCell ref="F36:J36"/>
    <mergeCell ref="R37:T37"/>
    <mergeCell ref="U37:W37"/>
    <mergeCell ref="R38:T38"/>
    <mergeCell ref="U45:W45"/>
    <mergeCell ref="R46:T46"/>
    <mergeCell ref="U46:W46"/>
    <mergeCell ref="R41:T41"/>
    <mergeCell ref="R40:T40"/>
    <mergeCell ref="R43:T43"/>
    <mergeCell ref="U43:W43"/>
    <mergeCell ref="F50:J50"/>
    <mergeCell ref="K50:O50"/>
    <mergeCell ref="F51:J51"/>
    <mergeCell ref="K51:O51"/>
    <mergeCell ref="R78:T78"/>
    <mergeCell ref="C100:C101"/>
    <mergeCell ref="D100:D101"/>
    <mergeCell ref="E100:E101"/>
    <mergeCell ref="F100:J101"/>
    <mergeCell ref="K100:O101"/>
    <mergeCell ref="R94:T94"/>
    <mergeCell ref="U94:W94"/>
    <mergeCell ref="J97:K97"/>
    <mergeCell ref="L97:M97"/>
    <mergeCell ref="O97:V99"/>
    <mergeCell ref="J98:K98"/>
    <mergeCell ref="L98:M98"/>
    <mergeCell ref="W98:W99"/>
    <mergeCell ref="J99:K99"/>
    <mergeCell ref="R95:T95"/>
    <mergeCell ref="U95:W95"/>
    <mergeCell ref="U88:W88"/>
    <mergeCell ref="F95:J95"/>
    <mergeCell ref="K89:O89"/>
    <mergeCell ref="K90:O90"/>
    <mergeCell ref="F91:J91"/>
    <mergeCell ref="K91:O91"/>
    <mergeCell ref="K92:O92"/>
    <mergeCell ref="F89:J89"/>
    <mergeCell ref="R90:T90"/>
    <mergeCell ref="R91:T91"/>
    <mergeCell ref="R92:T92"/>
    <mergeCell ref="U100:W101"/>
    <mergeCell ref="K94:O94"/>
    <mergeCell ref="D128:E128"/>
    <mergeCell ref="J130:K130"/>
    <mergeCell ref="R107:T107"/>
    <mergeCell ref="R115:T115"/>
    <mergeCell ref="R110:T110"/>
    <mergeCell ref="U110:W110"/>
    <mergeCell ref="U47:W47"/>
    <mergeCell ref="R50:T50"/>
    <mergeCell ref="R47:T47"/>
    <mergeCell ref="U58:W58"/>
    <mergeCell ref="U70:W70"/>
    <mergeCell ref="R71:T71"/>
    <mergeCell ref="U76:W76"/>
    <mergeCell ref="R52:T52"/>
    <mergeCell ref="R53:T53"/>
    <mergeCell ref="U53:W53"/>
    <mergeCell ref="R54:T54"/>
    <mergeCell ref="W65:W66"/>
    <mergeCell ref="R69:T69"/>
    <mergeCell ref="U69:W69"/>
    <mergeCell ref="U62:W62"/>
    <mergeCell ref="R67:T68"/>
    <mergeCell ref="U67:W68"/>
    <mergeCell ref="U103:W103"/>
    <mergeCell ref="R105:T105"/>
    <mergeCell ref="U105:W105"/>
    <mergeCell ref="R106:T106"/>
    <mergeCell ref="U78:W78"/>
    <mergeCell ref="U74:W74"/>
    <mergeCell ref="U75:W75"/>
    <mergeCell ref="F77:J77"/>
    <mergeCell ref="K77:O77"/>
    <mergeCell ref="C166:C167"/>
    <mergeCell ref="D166:D167"/>
    <mergeCell ref="E166:E167"/>
    <mergeCell ref="F166:J167"/>
    <mergeCell ref="R137:T137"/>
    <mergeCell ref="F135:J135"/>
    <mergeCell ref="K135:O135"/>
    <mergeCell ref="J132:K132"/>
    <mergeCell ref="L132:M132"/>
    <mergeCell ref="U120:W120"/>
    <mergeCell ref="U122:W122"/>
    <mergeCell ref="K125:O125"/>
    <mergeCell ref="F113:J113"/>
    <mergeCell ref="R136:T136"/>
    <mergeCell ref="R142:T142"/>
    <mergeCell ref="U142:W142"/>
    <mergeCell ref="U138:W138"/>
    <mergeCell ref="F118:J118"/>
    <mergeCell ref="F119:J119"/>
    <mergeCell ref="K161:O161"/>
    <mergeCell ref="U115:W115"/>
    <mergeCell ref="U157:W157"/>
    <mergeCell ref="W131:W132"/>
    <mergeCell ref="U137:W137"/>
    <mergeCell ref="C133:C134"/>
    <mergeCell ref="D133:D134"/>
    <mergeCell ref="E133:E134"/>
    <mergeCell ref="F133:J134"/>
    <mergeCell ref="K133:O134"/>
    <mergeCell ref="P133:P134"/>
    <mergeCell ref="Q133:Q134"/>
    <mergeCell ref="K145:O145"/>
    <mergeCell ref="R118:T118"/>
    <mergeCell ref="U118:W118"/>
    <mergeCell ref="R113:T113"/>
    <mergeCell ref="U125:W125"/>
    <mergeCell ref="U126:W126"/>
    <mergeCell ref="U123:W123"/>
    <mergeCell ref="J131:K131"/>
    <mergeCell ref="L131:M131"/>
    <mergeCell ref="F141:J141"/>
    <mergeCell ref="K141:O141"/>
    <mergeCell ref="U188:W188"/>
    <mergeCell ref="U187:W187"/>
    <mergeCell ref="K149:O149"/>
    <mergeCell ref="F152:J152"/>
    <mergeCell ref="F154:J154"/>
    <mergeCell ref="F157:J157"/>
    <mergeCell ref="U158:W158"/>
    <mergeCell ref="K146:O146"/>
    <mergeCell ref="R116:T116"/>
    <mergeCell ref="U116:W116"/>
    <mergeCell ref="R117:T117"/>
    <mergeCell ref="U117:W117"/>
    <mergeCell ref="U146:W146"/>
    <mergeCell ref="U182:W182"/>
    <mergeCell ref="U184:W184"/>
    <mergeCell ref="K158:O158"/>
    <mergeCell ref="R138:T138"/>
    <mergeCell ref="F139:J139"/>
    <mergeCell ref="R139:T139"/>
    <mergeCell ref="R140:T140"/>
    <mergeCell ref="F158:J158"/>
    <mergeCell ref="K180:O180"/>
    <mergeCell ref="U140:W140"/>
    <mergeCell ref="J165:K165"/>
    <mergeCell ref="L165:M165"/>
    <mergeCell ref="J197:K197"/>
    <mergeCell ref="L197:M197"/>
    <mergeCell ref="U179:W179"/>
    <mergeCell ref="W164:W165"/>
    <mergeCell ref="U141:W141"/>
    <mergeCell ref="R157:T157"/>
    <mergeCell ref="R146:T146"/>
    <mergeCell ref="U148:W148"/>
    <mergeCell ref="U156:W156"/>
    <mergeCell ref="U150:W150"/>
    <mergeCell ref="U177:W177"/>
    <mergeCell ref="R168:T168"/>
    <mergeCell ref="U168:W168"/>
    <mergeCell ref="U160:W160"/>
    <mergeCell ref="U161:W161"/>
    <mergeCell ref="R156:T156"/>
    <mergeCell ref="R148:T148"/>
    <mergeCell ref="R159:T159"/>
    <mergeCell ref="U173:W173"/>
    <mergeCell ref="U169:W169"/>
    <mergeCell ref="U171:W171"/>
    <mergeCell ref="U172:W172"/>
    <mergeCell ref="U170:W170"/>
    <mergeCell ref="U190:W190"/>
    <mergeCell ref="F149:J149"/>
    <mergeCell ref="U191:W191"/>
    <mergeCell ref="R192:T192"/>
    <mergeCell ref="U192:W192"/>
    <mergeCell ref="R191:T191"/>
    <mergeCell ref="U29:W29"/>
    <mergeCell ref="F69:J69"/>
    <mergeCell ref="F102:J102"/>
    <mergeCell ref="K102:O102"/>
    <mergeCell ref="L99:M99"/>
    <mergeCell ref="U91:W91"/>
    <mergeCell ref="U92:W92"/>
    <mergeCell ref="R93:T93"/>
    <mergeCell ref="U93:W93"/>
    <mergeCell ref="U81:W81"/>
    <mergeCell ref="U80:W80"/>
    <mergeCell ref="R56:T56"/>
    <mergeCell ref="U56:W56"/>
    <mergeCell ref="R62:T62"/>
    <mergeCell ref="U79:W79"/>
    <mergeCell ref="U77:W77"/>
    <mergeCell ref="U86:W86"/>
    <mergeCell ref="P100:P101"/>
    <mergeCell ref="Q100:Q101"/>
    <mergeCell ref="R100:T101"/>
    <mergeCell ref="U90:W90"/>
    <mergeCell ref="R102:T102"/>
    <mergeCell ref="U102:W102"/>
    <mergeCell ref="U87:W87"/>
    <mergeCell ref="U83:W83"/>
    <mergeCell ref="U84:W84"/>
    <mergeCell ref="U60:W60"/>
    <mergeCell ref="K61:O61"/>
    <mergeCell ref="K62:O62"/>
    <mergeCell ref="U82:W82"/>
    <mergeCell ref="U89:W89"/>
    <mergeCell ref="F52:J52"/>
    <mergeCell ref="U183:W183"/>
    <mergeCell ref="U180:W180"/>
    <mergeCell ref="U181:W181"/>
    <mergeCell ref="U176:W176"/>
    <mergeCell ref="R149:T149"/>
    <mergeCell ref="F161:J161"/>
    <mergeCell ref="R171:T171"/>
    <mergeCell ref="K260:O260"/>
    <mergeCell ref="J198:K198"/>
    <mergeCell ref="K188:O188"/>
    <mergeCell ref="L198:M198"/>
    <mergeCell ref="R158:T158"/>
    <mergeCell ref="R287:T287"/>
    <mergeCell ref="F238:J238"/>
    <mergeCell ref="F239:J239"/>
    <mergeCell ref="K304:O304"/>
    <mergeCell ref="K305:O305"/>
    <mergeCell ref="F303:J303"/>
    <mergeCell ref="K303:O303"/>
    <mergeCell ref="R303:T303"/>
    <mergeCell ref="U189:W189"/>
    <mergeCell ref="U151:W151"/>
    <mergeCell ref="U152:W152"/>
    <mergeCell ref="R151:T151"/>
    <mergeCell ref="K76:O76"/>
    <mergeCell ref="F62:J62"/>
    <mergeCell ref="F74:J74"/>
    <mergeCell ref="F75:J75"/>
    <mergeCell ref="F87:J87"/>
    <mergeCell ref="F88:J88"/>
    <mergeCell ref="F59:J59"/>
    <mergeCell ref="F142:J142"/>
    <mergeCell ref="K142:O142"/>
    <mergeCell ref="K60:O60"/>
    <mergeCell ref="F90:J90"/>
    <mergeCell ref="F92:J92"/>
    <mergeCell ref="F93:J93"/>
    <mergeCell ref="F94:J94"/>
    <mergeCell ref="L130:M130"/>
    <mergeCell ref="O130:V132"/>
    <mergeCell ref="R126:T126"/>
    <mergeCell ref="U121:W121"/>
    <mergeCell ref="R122:T122"/>
    <mergeCell ref="R111:T111"/>
    <mergeCell ref="U111:W111"/>
    <mergeCell ref="R77:T77"/>
    <mergeCell ref="U107:W107"/>
    <mergeCell ref="R133:T134"/>
    <mergeCell ref="U133:W134"/>
    <mergeCell ref="R135:T135"/>
    <mergeCell ref="U135:W135"/>
    <mergeCell ref="R112:T112"/>
    <mergeCell ref="U112:W112"/>
    <mergeCell ref="U108:W108"/>
    <mergeCell ref="R109:T109"/>
    <mergeCell ref="U109:W109"/>
    <mergeCell ref="F312:J312"/>
    <mergeCell ref="F313:J313"/>
    <mergeCell ref="F314:J314"/>
    <mergeCell ref="F315:J315"/>
    <mergeCell ref="F316:J316"/>
    <mergeCell ref="F317:J317"/>
    <mergeCell ref="F210:J210"/>
    <mergeCell ref="F211:J211"/>
    <mergeCell ref="F218:J218"/>
    <mergeCell ref="K218:O218"/>
    <mergeCell ref="F219:J219"/>
    <mergeCell ref="F221:J221"/>
    <mergeCell ref="F220:J220"/>
    <mergeCell ref="K221:O221"/>
    <mergeCell ref="K222:O222"/>
    <mergeCell ref="K223:O223"/>
    <mergeCell ref="K224:O224"/>
    <mergeCell ref="K225:O225"/>
    <mergeCell ref="K226:O226"/>
    <mergeCell ref="F242:J242"/>
    <mergeCell ref="F243:J243"/>
    <mergeCell ref="K243:O243"/>
    <mergeCell ref="K252:O252"/>
    <mergeCell ref="F310:J310"/>
    <mergeCell ref="K279:O279"/>
    <mergeCell ref="J230:K230"/>
    <mergeCell ref="L230:M230"/>
    <mergeCell ref="O230:V232"/>
    <mergeCell ref="J231:K231"/>
    <mergeCell ref="K253:O253"/>
    <mergeCell ref="K254:O254"/>
    <mergeCell ref="F227:J227"/>
    <mergeCell ref="F385:J385"/>
    <mergeCell ref="F386:J386"/>
    <mergeCell ref="F387:J387"/>
    <mergeCell ref="F388:J388"/>
    <mergeCell ref="F390:J390"/>
    <mergeCell ref="F407:J407"/>
    <mergeCell ref="F408:J408"/>
    <mergeCell ref="F406:J406"/>
    <mergeCell ref="K442:O442"/>
    <mergeCell ref="K446:O446"/>
    <mergeCell ref="F474:J474"/>
    <mergeCell ref="F389:J389"/>
    <mergeCell ref="K389:O389"/>
    <mergeCell ref="F454:J454"/>
    <mergeCell ref="K408:O408"/>
    <mergeCell ref="K390:O390"/>
    <mergeCell ref="F458:J458"/>
    <mergeCell ref="F459:J459"/>
    <mergeCell ref="F455:J455"/>
    <mergeCell ref="F456:J456"/>
    <mergeCell ref="F457:J457"/>
    <mergeCell ref="K448:O448"/>
    <mergeCell ref="K473:O473"/>
    <mergeCell ref="F410:J410"/>
    <mergeCell ref="F411:J411"/>
    <mergeCell ref="F412:J412"/>
    <mergeCell ref="F413:J413"/>
    <mergeCell ref="F414:J414"/>
    <mergeCell ref="F415:J415"/>
    <mergeCell ref="F417:J417"/>
    <mergeCell ref="F418:J418"/>
    <mergeCell ref="F420:J420"/>
    <mergeCell ref="F509:J509"/>
    <mergeCell ref="F510:J510"/>
    <mergeCell ref="F511:J511"/>
    <mergeCell ref="F513:J513"/>
    <mergeCell ref="F576:J576"/>
    <mergeCell ref="F577:J577"/>
    <mergeCell ref="F484:J484"/>
    <mergeCell ref="F488:J488"/>
    <mergeCell ref="F512:J512"/>
    <mergeCell ref="F514:J514"/>
    <mergeCell ref="F520:J520"/>
    <mergeCell ref="K520:O520"/>
    <mergeCell ref="F522:J522"/>
    <mergeCell ref="F545:J545"/>
    <mergeCell ref="F557:J557"/>
    <mergeCell ref="F558:J558"/>
    <mergeCell ref="K582:O582"/>
    <mergeCell ref="K616:O616"/>
    <mergeCell ref="K633:O633"/>
    <mergeCell ref="F507:J507"/>
    <mergeCell ref="K507:O507"/>
    <mergeCell ref="K508:O508"/>
    <mergeCell ref="K515:O515"/>
    <mergeCell ref="F529:J529"/>
    <mergeCell ref="K529:O529"/>
    <mergeCell ref="K256:O256"/>
    <mergeCell ref="K257:O257"/>
    <mergeCell ref="F237:J237"/>
    <mergeCell ref="F240:J240"/>
    <mergeCell ref="F241:J241"/>
    <mergeCell ref="F250:J250"/>
    <mergeCell ref="F251:J251"/>
    <mergeCell ref="K38:O38"/>
    <mergeCell ref="K39:O39"/>
    <mergeCell ref="F202:J202"/>
    <mergeCell ref="F212:J212"/>
    <mergeCell ref="F213:J213"/>
    <mergeCell ref="F214:J214"/>
    <mergeCell ref="K204:O204"/>
    <mergeCell ref="F204:J204"/>
    <mergeCell ref="F205:J205"/>
    <mergeCell ref="F206:J206"/>
    <mergeCell ref="F207:J207"/>
    <mergeCell ref="F208:J208"/>
    <mergeCell ref="K209:O209"/>
    <mergeCell ref="F209:J209"/>
    <mergeCell ref="K220:O220"/>
    <mergeCell ref="K250:O250"/>
    <mergeCell ref="K251:O251"/>
    <mergeCell ref="F254:J254"/>
    <mergeCell ref="K255:O255"/>
    <mergeCell ref="K205:O205"/>
    <mergeCell ref="K206:O206"/>
    <mergeCell ref="K207:O207"/>
    <mergeCell ref="K208:O208"/>
    <mergeCell ref="F224:J224"/>
    <mergeCell ref="F225:J225"/>
  </mergeCells>
  <phoneticPr fontId="9" type="noConversion"/>
  <pageMargins left="0.27559055118110237" right="0" top="0.23622047244094491" bottom="0.23622047244094491" header="0.51181102362204722" footer="0.51181102362204722"/>
  <pageSetup paperSize="8" scale="98" fitToHeight="0" orientation="landscape" r:id="rId1"/>
  <headerFooter alignWithMargins="0"/>
  <rowBreaks count="18" manualBreakCount="18">
    <brk id="33" max="22" man="1"/>
    <brk id="66" max="22" man="1"/>
    <brk id="99" max="22" man="1"/>
    <brk id="132" max="22" man="1"/>
    <brk id="165" max="22" man="1"/>
    <brk id="198" max="22" man="1"/>
    <brk id="232" max="22" man="1"/>
    <brk id="266" max="22" man="1"/>
    <brk id="300" max="22" man="1"/>
    <brk id="334" max="22" man="1"/>
    <brk id="368" max="22" man="1"/>
    <brk id="402" max="22" man="1"/>
    <brk id="436" max="22" man="1"/>
    <brk id="470" max="22" man="1"/>
    <brk id="504" max="22" man="1"/>
    <brk id="538" max="22" man="1"/>
    <brk id="572" max="22" man="1"/>
    <brk id="606" max="2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83980-351C-4BEB-AE9B-6497B7769FC6}">
  <dimension ref="A2:M20"/>
  <sheetViews>
    <sheetView workbookViewId="0">
      <selection activeCell="K17" sqref="K17:X21"/>
    </sheetView>
  </sheetViews>
  <sheetFormatPr defaultRowHeight="15" x14ac:dyDescent="0.2"/>
  <cols>
    <col min="1" max="1" width="6.21875" style="3" customWidth="1"/>
    <col min="2" max="2" width="6.88671875" style="3" customWidth="1"/>
    <col min="3" max="3" width="5.77734375" style="3" customWidth="1"/>
    <col min="4" max="4" width="9.88671875" style="3" customWidth="1"/>
    <col min="5" max="5" width="5.77734375" style="3" customWidth="1"/>
    <col min="6" max="6" width="6.6640625" style="3" customWidth="1"/>
    <col min="7" max="7" width="8.6640625" style="3" customWidth="1"/>
    <col min="8" max="8" width="8" style="3" customWidth="1"/>
    <col min="9" max="9" width="8.5546875" style="3" customWidth="1"/>
    <col min="10" max="13" width="5.77734375" style="3" customWidth="1"/>
  </cols>
  <sheetData>
    <row r="2" spans="1:9" x14ac:dyDescent="0.2">
      <c r="A2" s="98"/>
    </row>
    <row r="4" spans="1:9" ht="30" x14ac:dyDescent="0.2">
      <c r="A4" s="100" t="s">
        <v>42</v>
      </c>
      <c r="B4" s="100" t="s">
        <v>45</v>
      </c>
      <c r="C4" s="100" t="s">
        <v>44</v>
      </c>
      <c r="D4" s="101" t="s">
        <v>43</v>
      </c>
      <c r="E4" s="100" t="s">
        <v>46</v>
      </c>
      <c r="F4" s="100" t="s">
        <v>47</v>
      </c>
      <c r="G4" s="100" t="s">
        <v>48</v>
      </c>
      <c r="H4" s="100" t="s">
        <v>49</v>
      </c>
      <c r="I4" s="100" t="s">
        <v>52</v>
      </c>
    </row>
    <row r="5" spans="1:9" ht="20.100000000000001" customHeight="1" x14ac:dyDescent="0.2">
      <c r="A5" s="3">
        <v>3</v>
      </c>
      <c r="B5" s="3">
        <v>25</v>
      </c>
      <c r="C5" s="3">
        <v>0.24</v>
      </c>
      <c r="D5" s="3">
        <v>0.16</v>
      </c>
      <c r="E5" s="3">
        <v>0.2</v>
      </c>
      <c r="F5" s="99">
        <v>2</v>
      </c>
      <c r="G5" s="3">
        <f>(C5*2+E5*2)*F5</f>
        <v>1.76</v>
      </c>
      <c r="H5" s="3" t="s">
        <v>50</v>
      </c>
      <c r="I5" s="102">
        <f>((C5+0.018)*2+(E5+0.018)*2)*(F5+0.018)</f>
        <v>1.9211359999999997</v>
      </c>
    </row>
    <row r="6" spans="1:9" ht="20.100000000000001" customHeight="1" x14ac:dyDescent="0.2">
      <c r="A6" s="3">
        <v>3</v>
      </c>
      <c r="B6" s="3">
        <v>25</v>
      </c>
      <c r="C6" s="3">
        <v>0.255</v>
      </c>
      <c r="D6" s="3">
        <v>0.125</v>
      </c>
      <c r="E6" s="3">
        <v>0.155</v>
      </c>
      <c r="F6" s="99">
        <v>2</v>
      </c>
      <c r="G6" s="3">
        <f>(C6*2+E6*2)*F6</f>
        <v>1.6400000000000001</v>
      </c>
      <c r="H6" s="3" t="s">
        <v>51</v>
      </c>
      <c r="I6" s="102">
        <f>((C6+0.018)*2+(E6+0.018)*2)*(F6+0.018)</f>
        <v>1.8000559999999999</v>
      </c>
    </row>
    <row r="7" spans="1:9" ht="20.100000000000001" customHeight="1" x14ac:dyDescent="0.2">
      <c r="A7" s="3">
        <v>3</v>
      </c>
      <c r="B7" s="3">
        <v>25</v>
      </c>
      <c r="C7" s="3">
        <v>0.255</v>
      </c>
      <c r="D7" s="3">
        <v>0.2</v>
      </c>
      <c r="E7" s="3">
        <v>0.23</v>
      </c>
      <c r="F7" s="99">
        <v>2</v>
      </c>
      <c r="G7" s="3">
        <f>(C7*2+E7*2)*F7</f>
        <v>1.94</v>
      </c>
      <c r="H7" s="3" t="s">
        <v>51</v>
      </c>
      <c r="I7" s="102">
        <f>((C7+0.018)*2+(E7+0.018)*2)*(F7+0.018)</f>
        <v>2.1027559999999998</v>
      </c>
    </row>
    <row r="8" spans="1:9" ht="20.100000000000001" customHeight="1" x14ac:dyDescent="0.2">
      <c r="F8" s="99"/>
      <c r="I8" s="102"/>
    </row>
    <row r="9" spans="1:9" ht="20.100000000000001" customHeight="1" x14ac:dyDescent="0.2">
      <c r="F9" s="99"/>
    </row>
    <row r="10" spans="1:9" ht="20.100000000000001" customHeight="1" x14ac:dyDescent="0.2">
      <c r="A10" s="3">
        <v>2</v>
      </c>
      <c r="B10" s="3">
        <v>10</v>
      </c>
      <c r="C10" s="3">
        <v>0.18</v>
      </c>
      <c r="D10" s="3">
        <v>0.125</v>
      </c>
      <c r="E10" s="3">
        <v>0.155</v>
      </c>
      <c r="F10" s="99">
        <v>2</v>
      </c>
      <c r="G10" s="3">
        <f>(C10*2+E10*2)*F10</f>
        <v>1.3399999999999999</v>
      </c>
      <c r="H10" s="3" t="s">
        <v>51</v>
      </c>
      <c r="I10" s="102">
        <f>((C10+0.018)*2+(E10+0.018)*2)*(F10+0.018)</f>
        <v>1.4973559999999999</v>
      </c>
    </row>
    <row r="11" spans="1:9" ht="20.100000000000001" customHeight="1" x14ac:dyDescent="0.2">
      <c r="A11" s="3">
        <v>2</v>
      </c>
      <c r="B11" s="3">
        <v>25</v>
      </c>
      <c r="C11" s="3">
        <v>0.21</v>
      </c>
      <c r="D11" s="3">
        <v>0.16</v>
      </c>
      <c r="E11" s="3">
        <v>0.15</v>
      </c>
      <c r="F11" s="99">
        <v>2</v>
      </c>
      <c r="G11" s="3">
        <f>(C11*2+E11*2)*F11</f>
        <v>1.44</v>
      </c>
      <c r="H11" s="3" t="s">
        <v>50</v>
      </c>
      <c r="I11" s="102">
        <f>((C11+0.018)*2+(E11+0.018)*2)*(F11+0.018)</f>
        <v>1.5982559999999997</v>
      </c>
    </row>
    <row r="12" spans="1:9" ht="20.100000000000001" customHeight="1" x14ac:dyDescent="0.2">
      <c r="A12" s="3">
        <v>2</v>
      </c>
      <c r="B12" s="3">
        <v>20</v>
      </c>
      <c r="C12" s="3">
        <v>0.2</v>
      </c>
      <c r="D12" s="3">
        <v>0.16</v>
      </c>
      <c r="E12" s="3">
        <v>0.19</v>
      </c>
      <c r="F12" s="99">
        <v>2</v>
      </c>
      <c r="G12" s="3">
        <f>(C12*2+E12*2)*F12</f>
        <v>1.56</v>
      </c>
      <c r="H12" s="3" t="s">
        <v>51</v>
      </c>
      <c r="I12" s="102">
        <f>((C12+0.018)*2+(E12+0.018)*2)*(F12+0.018)</f>
        <v>1.7193359999999998</v>
      </c>
    </row>
    <row r="13" spans="1:9" ht="20.100000000000001" customHeight="1" x14ac:dyDescent="0.2">
      <c r="A13" s="3">
        <v>2</v>
      </c>
      <c r="B13" s="3">
        <v>10</v>
      </c>
      <c r="C13" s="3">
        <v>0.18</v>
      </c>
      <c r="D13" s="3">
        <v>0.1</v>
      </c>
      <c r="E13" s="3">
        <v>0.13</v>
      </c>
      <c r="F13" s="3">
        <v>2</v>
      </c>
      <c r="G13" s="3">
        <f>(C13*2+E13*2)*F13</f>
        <v>1.24</v>
      </c>
      <c r="H13" s="3" t="s">
        <v>51</v>
      </c>
      <c r="I13" s="102">
        <f>((C13+0.018)*2+(E13+0.018)*2)*(F13+0.018)</f>
        <v>1.3964559999999997</v>
      </c>
    </row>
    <row r="14" spans="1:9" ht="20.100000000000001" customHeight="1" x14ac:dyDescent="0.2">
      <c r="G14" s="3">
        <f t="shared" ref="G14:G15" si="0">(C14*2+E14*2)*F14</f>
        <v>0</v>
      </c>
      <c r="I14" s="102">
        <f t="shared" ref="I14:I15" si="1">((C14+0.018)*2+(E14+0.018)*2)*(F14+0.018)</f>
        <v>1.2959999999999998E-3</v>
      </c>
    </row>
    <row r="15" spans="1:9" ht="20.100000000000001" customHeight="1" x14ac:dyDescent="0.2">
      <c r="A15" s="3">
        <v>1</v>
      </c>
      <c r="B15" s="3">
        <v>15</v>
      </c>
      <c r="C15" s="3">
        <v>0.155</v>
      </c>
      <c r="D15" s="3">
        <v>0.1</v>
      </c>
      <c r="E15" s="3">
        <v>0.13</v>
      </c>
      <c r="F15" s="3">
        <v>1</v>
      </c>
      <c r="G15" s="3">
        <f t="shared" si="0"/>
        <v>0.57000000000000006</v>
      </c>
      <c r="H15" s="3" t="s">
        <v>51</v>
      </c>
      <c r="I15" s="102">
        <f t="shared" si="1"/>
        <v>0.65355599999999991</v>
      </c>
    </row>
    <row r="16" spans="1:9" ht="20.100000000000001" customHeight="1" x14ac:dyDescent="0.2"/>
    <row r="17" ht="20.100000000000001" customHeight="1" x14ac:dyDescent="0.2"/>
    <row r="18" ht="20.100000000000001" customHeight="1" x14ac:dyDescent="0.2"/>
    <row r="19" ht="20.100000000000001" customHeight="1" x14ac:dyDescent="0.2"/>
    <row r="20" ht="20.100000000000001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Обложка</vt:lpstr>
      <vt:lpstr>ОВ</vt:lpstr>
      <vt:lpstr>Лист2</vt:lpstr>
      <vt:lpstr>Обложка!Область_печати</vt:lpstr>
      <vt:lpstr>ОВ!Область_печати</vt:lpstr>
    </vt:vector>
  </TitlesOfParts>
  <Company>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Сиваш</dc:creator>
  <cp:lastModifiedBy>Bakhytkhan Makanov</cp:lastModifiedBy>
  <cp:lastPrinted>2025-06-17T15:14:01Z</cp:lastPrinted>
  <dcterms:created xsi:type="dcterms:W3CDTF">2007-06-21T11:39:41Z</dcterms:created>
  <dcterms:modified xsi:type="dcterms:W3CDTF">2025-06-17T15:14:06Z</dcterms:modified>
</cp:coreProperties>
</file>